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
    </mc:Choice>
  </mc:AlternateContent>
  <xr:revisionPtr revIDLastSave="0" documentId="13_ncr:1_{751AC016-6E30-4D22-925A-2BB74302368E}" xr6:coauthVersionLast="47" xr6:coauthVersionMax="47" xr10:uidLastSave="{00000000-0000-0000-0000-000000000000}"/>
  <workbookProtection workbookAlgorithmName="SHA-512" workbookHashValue="z98Wpy10KuaGSbFEfJGpibTE1K/f/ttK2gmQupexUBASrDEN5YK6fvNmgy35JDTZl5m7To9vB/EzqMbDIXcxDQ==" workbookSaltValue="rFQtl5iXfXsQ9gAtYpaz/w=="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AD8" i="4" s="1"/>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BB10" i="4"/>
  <c r="AT10" i="4"/>
  <c r="AL10" i="4"/>
  <c r="W10" i="4"/>
  <c r="I10" i="4"/>
  <c r="B10" i="4"/>
  <c r="W8" i="4"/>
  <c r="P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<sst xmlns="http://schemas.openxmlformats.org/spreadsheetml/2006/main" count="228" uniqueCount="112">
  <si>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</si>
  <si>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</si>
  <si>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</si>
  <si>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</si>
  <si>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</si>
  <si>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</si>
  <si>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</si>
  <si>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</si>
  <si>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</si>
  <si>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</si>
  <si>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</si>
  <si>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</si>
  <si>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</si>
  <si>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</si>
  <si>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</si>
  <si>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</si>
  <si>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</si>
  <si>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</si>
  <si>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</si>
  <si>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</si>
  <si>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</si>
  <si>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</si>
  <si>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</si>
  <si>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</si>
  <si>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</si>
  <si>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</si>
  <si>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</si>
  <si>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</si>
  <si>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</si>
  <si>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</si>
  <si>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</si>
  <si>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</si>
  <si>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</si>
  <si>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</si>
  <si>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</si>
  <si>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</si>
  <si>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</si>
  <si>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</si>
  <si>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</si>
  <si>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</si>
  <si>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</si>
  <si>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</si>
  <si>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</si>
  <si>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</si>
  <si>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</si>
  <si>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</si>
  <si>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</si>
  <si>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</si>
  <si>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</si>
  <si>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</si>
  <si>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</si>
  <si>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</si>
  <si>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</si>
  <si>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</si>
  <si>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</si>
  <si>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</si>
  <si>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</si>
  <si>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</si>
  <si>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</si>
  <si>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</si>
  <si>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</si>
  <si>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</si>
  <si>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</si>
  <si>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</si>
  <si>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</si>
  <si>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</si>
  <si>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</si>
  <si>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</si>
  <si>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</si>
  <si>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</si>
  <si>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</si>
  <si>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</si>
  <si>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</si>
  <si>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</si>
  <si>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</si>
  <si>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</si>
  <si>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</si>
  <si>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</si>
  <si>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</si>
  <si>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</si>
  <si>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</si>
  <si>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</si>
  <si>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</si>
  <si>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</si>
  <si>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</si>
  <si>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</si>
  <si>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</si>
  <si>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</si>
  <si>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</si>
  <si>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</si>
  <si>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</si>
  <si>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</si>
  <si>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</si>
  <si>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高浜市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</si>
  <si>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</si>
  <si>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</si>
  <si>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</si>
  <si>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</si>
  <si>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</si>
  <si>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</si>
  <si>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</si>
  <si>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</si>
  <si>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</si>
  <si>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</si>
  <si>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</si>
  <si>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</si>
  <si>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</si>
  <si>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</si>
  <si>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</si>
  <si>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①経常収支比率は前年度比より4.26％の減少となっているが、100％以上を維持しており②累積欠損金は0であることから、健全な経営が維持できている。
　③流動比率は前年度より26.95%の減少となっているが、全国・類似団体平均値よりも高い水準を維持している。
　④企業債残高対給水収益比率は毎年度、平均値より低い値を維持できている。企業債残高は借入より償還額が大きく、適切な企業債の借入と償還が行われている。
　⑤料金回収率は、電気代や物価高騰等の影響もあり⑥給水原価が前年度から6.2円増加したため、前年度より4.74％の減少となったが、依然として全国・類似団体平均値よりも高い水準を維持している。今後も経費の削減に努め経営努力を続けていきたい。
　⑦施設利用率に関しては全国・類似団体平均値より高い値で推移できているため適切な施設利用ができているといえる。引き続き健全な資産管理に努めていきたい。
　⑧有収率は前年度より0.45％の減少となったが、他地域に比べて、本市が平地で面積が小さいという優位点を活かし、良好な水準を保てている。今後も漏水調査等を行い、現行の水準を維持していくように努めていきたい。</t>
    <phoneticPr fontId="4"/>
  </si>
  <si>
    <t>　①有形固定資産減価償却率は、前年度より0.87ポイントの増加となったが償却年数経過に伴い、今後も増加していくことが見込まれる。
　②管路経年化率は、1980年代に大規模区画整理を行っており、法定耐用年数を経過した管路が増加したことから、昨年度より9.35％の増加となったが、全国・類似団体平均値と比較して少ない割合となっている。
　③管路更新化率は前年度より微増となっており、全国・類似団体平均値と比較しても高い更新率となっている。</t>
    <phoneticPr fontId="4"/>
  </si>
  <si>
    <t xml:space="preserve"> 経営状況に関する指標から、全国・類似団体平均値と比較しても健全な経営を行えていると言える。
しかし、今後も人口減少が続くことや物価高騰等に伴う費用増加が見込まれるため、収益性が低下することが予想される。
　老朽化に関する指標から、全国・類似団体平均値と比較しても高い管路更新率となっているが、今後更新需要の増加が予想されるため、計画的な施設更新と必要な資金の確保が必要となる。
　令和６年度に経営戦略の見直しを行っており、老朽管路等の計画的な更新、経費削減や有収率の向上に取り組むなど、適切な事業運営を継続し、健全な経営の維持に努めていく。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</si>
</sst>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1.81</c:v>
                </c:pt>
                <c:pt idx="1">
                  <c:v>2.79</c:v>
                </c:pt>
                <c:pt idx="2">
                  <c:v>2.02</c:v>
                </c:pt>
                <c:pt idx="3">
                  <c:v>1.66</c:v>
                </c:pt>
                <c:pt idx="4">
                  <c:v>1.71</c:v>
                </c:pt>
              </c:numCache>
            </c:numRef>
          </c:val>
          <c:extLst>
            <c:ext xmlns:c16="http://schemas.microsoft.com/office/drawing/2014/chart" uri="{C3380CC4-5D6E-409C-BE32-E72D297353CC}">
              <c16:uniqueId val="{00000000-4521-4AF0-85B6-730E1BD5F59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4521-4AF0-85B6-730E1BD5F59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65.27</c:v>
                </c:pt>
                <c:pt idx="1">
                  <c:v>66.61</c:v>
                </c:pt>
                <c:pt idx="2">
                  <c:v>66.83</c:v>
                </c:pt>
                <c:pt idx="3">
                  <c:v>65.34</c:v>
                </c:pt>
                <c:pt idx="4">
                  <c:v>65.14</c:v>
                </c:pt>
              </c:numCache>
            </c:numRef>
          </c:val>
          <c:extLst>
            <c:ext xmlns:c16="http://schemas.microsoft.com/office/drawing/2014/chart" uri="{C3380CC4-5D6E-409C-BE32-E72D297353CC}">
              <c16:uniqueId val="{00000000-302E-4C8B-AE90-64AC437400A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302E-4C8B-AE90-64AC437400A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97.13</c:v>
                </c:pt>
                <c:pt idx="1">
                  <c:v>97.54</c:v>
                </c:pt>
                <c:pt idx="2">
                  <c:v>97.35</c:v>
                </c:pt>
                <c:pt idx="3">
                  <c:v>98.07</c:v>
                </c:pt>
                <c:pt idx="4">
                  <c:v>97.62</c:v>
                </c:pt>
              </c:numCache>
            </c:numRef>
          </c:val>
          <c:extLst>
            <c:ext xmlns:c16="http://schemas.microsoft.com/office/drawing/2014/chart" uri="{C3380CC4-5D6E-409C-BE32-E72D297353CC}">
              <c16:uniqueId val="{00000000-715C-495D-8698-9A3DEBC5252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715C-495D-8698-9A3DEBC5252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118.09</c:v>
                </c:pt>
                <c:pt idx="1">
                  <c:v>108.14</c:v>
                </c:pt>
                <c:pt idx="2">
                  <c:v>119.75</c:v>
                </c:pt>
                <c:pt idx="3">
                  <c:v>116.08</c:v>
                </c:pt>
                <c:pt idx="4">
                  <c:v>111.82</c:v>
                </c:pt>
              </c:numCache>
            </c:numRef>
          </c:val>
          <c:extLst>
            <c:ext xmlns:c16="http://schemas.microsoft.com/office/drawing/2014/chart" uri="{C3380CC4-5D6E-409C-BE32-E72D297353CC}">
              <c16:uniqueId val="{00000000-8D79-42D3-8CE0-E645FFA988B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8D79-42D3-8CE0-E645FFA988B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39.090000000000003</c:v>
                </c:pt>
                <c:pt idx="1">
                  <c:v>39.82</c:v>
                </c:pt>
                <c:pt idx="2">
                  <c:v>40.49</c:v>
                </c:pt>
                <c:pt idx="3">
                  <c:v>41.76</c:v>
                </c:pt>
                <c:pt idx="4">
                  <c:v>42.63</c:v>
                </c:pt>
              </c:numCache>
            </c:numRef>
          </c:val>
          <c:extLst>
            <c:ext xmlns:c16="http://schemas.microsoft.com/office/drawing/2014/chart" uri="{C3380CC4-5D6E-409C-BE32-E72D297353CC}">
              <c16:uniqueId val="{00000000-3C28-47A0-B9B4-67250871388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3C28-47A0-B9B4-67250871388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3.7</c:v>
                </c:pt>
                <c:pt idx="1">
                  <c:v>3.62</c:v>
                </c:pt>
                <c:pt idx="2">
                  <c:v>3.67</c:v>
                </c:pt>
                <c:pt idx="3">
                  <c:v>4.03</c:v>
                </c:pt>
                <c:pt idx="4">
                  <c:v>13.38</c:v>
                </c:pt>
              </c:numCache>
            </c:numRef>
          </c:val>
          <c:extLst>
            <c:ext xmlns:c16="http://schemas.microsoft.com/office/drawing/2014/chart" uri="{C3380CC4-5D6E-409C-BE32-E72D297353CC}">
              <c16:uniqueId val="{00000000-8F40-4145-B35D-BC0D83DC585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8F40-4145-B35D-BC0D83DC585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8D-49F3-A003-5D05C765D31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788D-49F3-A003-5D05C765D31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503.5</c:v>
                </c:pt>
                <c:pt idx="1">
                  <c:v>473.1</c:v>
                </c:pt>
                <c:pt idx="2">
                  <c:v>386.51</c:v>
                </c:pt>
                <c:pt idx="3">
                  <c:v>507.99</c:v>
                </c:pt>
                <c:pt idx="4">
                  <c:v>481.04</c:v>
                </c:pt>
              </c:numCache>
            </c:numRef>
          </c:val>
          <c:extLst>
            <c:ext xmlns:c16="http://schemas.microsoft.com/office/drawing/2014/chart" uri="{C3380CC4-5D6E-409C-BE32-E72D297353CC}">
              <c16:uniqueId val="{00000000-43D1-4F05-9A72-1EA40E001A4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43D1-4F05-9A72-1EA40E001A4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85.26</c:v>
                </c:pt>
                <c:pt idx="1">
                  <c:v>88.08</c:v>
                </c:pt>
                <c:pt idx="2">
                  <c:v>74.209999999999994</c:v>
                </c:pt>
                <c:pt idx="3">
                  <c:v>70.09</c:v>
                </c:pt>
                <c:pt idx="4">
                  <c:v>65.739999999999995</c:v>
                </c:pt>
              </c:numCache>
            </c:numRef>
          </c:val>
          <c:extLst>
            <c:ext xmlns:c16="http://schemas.microsoft.com/office/drawing/2014/chart" uri="{C3380CC4-5D6E-409C-BE32-E72D297353CC}">
              <c16:uniqueId val="{00000000-95D4-4ABE-9D25-085FF4A1783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95D4-4ABE-9D25-085FF4A1783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117.09</c:v>
                </c:pt>
                <c:pt idx="1">
                  <c:v>106.43</c:v>
                </c:pt>
                <c:pt idx="2">
                  <c:v>119.27</c:v>
                </c:pt>
                <c:pt idx="3">
                  <c:v>115.37</c:v>
                </c:pt>
                <c:pt idx="4">
                  <c:v>110.63</c:v>
                </c:pt>
              </c:numCache>
            </c:numRef>
          </c:val>
          <c:extLst>
            <c:ext xmlns:c16="http://schemas.microsoft.com/office/drawing/2014/chart" uri="{C3380CC4-5D6E-409C-BE32-E72D297353CC}">
              <c16:uniqueId val="{00000000-904F-46F9-B6DD-A9160B91F0D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904F-46F9-B6DD-A9160B91F0D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129.78</c:v>
                </c:pt>
                <c:pt idx="1">
                  <c:v>128.01</c:v>
                </c:pt>
                <c:pt idx="2">
                  <c:v>127.28</c:v>
                </c:pt>
                <c:pt idx="3">
                  <c:v>132.18</c:v>
                </c:pt>
                <c:pt idx="4">
                  <c:v>138.38</c:v>
                </c:pt>
              </c:numCache>
            </c:numRef>
          </c:val>
          <c:extLst>
            <c:ext xmlns:c16="http://schemas.microsoft.com/office/drawing/2014/chart" uri="{C3380CC4-5D6E-409C-BE32-E72D297353CC}">
              <c16:uniqueId val="{00000000-CB8F-4354-AD88-0C0C4AF2F7F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CB8F-4354-AD88-0C0C4AF2F7F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高浜市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49249</v>
      </c>
      <c r="AM8" s="44"/>
      <c r="AN8" s="44"/>
      <c r="AO8" s="44"/>
      <c r="AP8" s="44"/>
      <c r="AQ8" s="44"/>
      <c r="AR8" s="44"/>
      <c r="AS8" s="44"/>
      <c r="AT8" s="45">
        <f>データ!$S$6</f>
        <v>13.11</v>
      </c>
      <c r="AU8" s="46"/>
      <c r="AV8" s="46"/>
      <c r="AW8" s="46"/>
      <c r="AX8" s="46"/>
      <c r="AY8" s="46"/>
      <c r="AZ8" s="46"/>
      <c r="BA8" s="46"/>
      <c r="BB8" s="47">
        <f>データ!$T$6</f>
        <v>3756.6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88.54</v>
      </c>
      <c r="J10" s="46"/>
      <c r="K10" s="46"/>
      <c r="L10" s="46"/>
      <c r="M10" s="46"/>
      <c r="N10" s="46"/>
      <c r="O10" s="80"/>
      <c r="P10" s="47">
        <f>データ!$P$6</f>
        <v>99.98</v>
      </c>
      <c r="Q10" s="47"/>
      <c r="R10" s="47"/>
      <c r="S10" s="47"/>
      <c r="T10" s="47"/>
      <c r="U10" s="47"/>
      <c r="V10" s="47"/>
      <c r="W10" s="44">
        <f>データ!$Q$6</f>
        <v>2360</v>
      </c>
      <c r="X10" s="44"/>
      <c r="Y10" s="44"/>
      <c r="Z10" s="44"/>
      <c r="AA10" s="44"/>
      <c r="AB10" s="44"/>
      <c r="AC10" s="44"/>
      <c r="AD10" s="2"/>
      <c r="AE10" s="2"/>
      <c r="AF10" s="2"/>
      <c r="AG10" s="2"/>
      <c r="AH10" s="2"/>
      <c r="AI10" s="2"/>
      <c r="AJ10" s="2"/>
      <c r="AK10" s="2"/>
      <c r="AL10" s="44">
        <f>データ!$U$6</f>
        <v>49200</v>
      </c>
      <c r="AM10" s="44"/>
      <c r="AN10" s="44"/>
      <c r="AO10" s="44"/>
      <c r="AP10" s="44"/>
      <c r="AQ10" s="44"/>
      <c r="AR10" s="44"/>
      <c r="AS10" s="44"/>
      <c r="AT10" s="45">
        <f>データ!$V$6</f>
        <v>13.11</v>
      </c>
      <c r="AU10" s="46"/>
      <c r="AV10" s="46"/>
      <c r="AW10" s="46"/>
      <c r="AX10" s="46"/>
      <c r="AY10" s="46"/>
      <c r="AZ10" s="46"/>
      <c r="BA10" s="46"/>
      <c r="BB10" s="47">
        <f>データ!$W$6</f>
        <v>3752.86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YvapVwOZpURVQ0z31g9BuBs3C3ip1v2m/RAhGyb4DdKEP3Q2gDOzDO6p1JZez6ByoTemE6w0MtIWH1t4VeVYgw==" saltValue="1MRLNkwREYYXFQrdtnXjr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232271</v>
      </c>
      <c r="D6" s="20">
        <f t="shared" si="3"/>
        <v>46</v>
      </c>
      <c r="E6" s="20">
        <f t="shared" si="3"/>
        <v>1</v>
      </c>
      <c r="F6" s="20">
        <f t="shared" si="3"/>
        <v>0</v>
      </c>
      <c r="G6" s="20">
        <f t="shared" si="3"/>
        <v>1</v>
      </c>
      <c r="H6" s="20" t="str">
        <f t="shared" si="3"/>
        <v>愛知県　高浜市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88.54</v>
      </c>
      <c r="P6" s="21">
        <f t="shared" si="3"/>
        <v>99.98</v>
      </c>
      <c r="Q6" s="21">
        <f t="shared" si="3"/>
        <v>2360</v>
      </c>
      <c r="R6" s="21">
        <f t="shared" si="3"/>
        <v>49249</v>
      </c>
      <c r="S6" s="21">
        <f t="shared" si="3"/>
        <v>13.11</v>
      </c>
      <c r="T6" s="21">
        <f t="shared" si="3"/>
        <v>3756.6</v>
      </c>
      <c r="U6" s="21">
        <f t="shared" si="3"/>
        <v>49200</v>
      </c>
      <c r="V6" s="21">
        <f t="shared" si="3"/>
        <v>13.11</v>
      </c>
      <c r="W6" s="21">
        <f t="shared" si="3"/>
        <v>3752.86</v>
      </c>
      <c r="X6" s="22">
        <f>IF(X7="",NA(),X7)</f>
        <v>118.09</v>
      </c>
      <c r="Y6" s="22">
        <f t="shared" ref="Y6:AG6" si="4">IF(Y7="",NA(),Y7)</f>
        <v>108.14</v>
      </c>
      <c r="Z6" s="22">
        <f t="shared" si="4"/>
        <v>119.75</v>
      </c>
      <c r="AA6" s="22">
        <f t="shared" si="4"/>
        <v>116.08</v>
      </c>
      <c r="AB6" s="22">
        <f t="shared" si="4"/>
        <v>111.82</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503.5</v>
      </c>
      <c r="AU6" s="22">
        <f t="shared" ref="AU6:BC6" si="6">IF(AU7="",NA(),AU7)</f>
        <v>473.1</v>
      </c>
      <c r="AV6" s="22">
        <f t="shared" si="6"/>
        <v>386.51</v>
      </c>
      <c r="AW6" s="22">
        <f t="shared" si="6"/>
        <v>507.99</v>
      </c>
      <c r="AX6" s="22">
        <f t="shared" si="6"/>
        <v>481.04</v>
      </c>
      <c r="AY6" s="22">
        <f t="shared" si="6"/>
        <v>365.18</v>
      </c>
      <c r="AZ6" s="22">
        <f t="shared" si="6"/>
        <v>327.77</v>
      </c>
      <c r="BA6" s="22">
        <f t="shared" si="6"/>
        <v>338.02</v>
      </c>
      <c r="BB6" s="22">
        <f t="shared" si="6"/>
        <v>345.94</v>
      </c>
      <c r="BC6" s="22">
        <f t="shared" si="6"/>
        <v>329.7</v>
      </c>
      <c r="BD6" s="21" t="str">
        <f>IF(BD7="","",IF(BD7="-","【-】","【"&amp;SUBSTITUTE(TEXT(BD7,"#,##0.00"),"-","△")&amp;"】"))</f>
        <v>【243.36】</v>
      </c>
      <c r="BE6" s="22">
        <f>IF(BE7="",NA(),BE7)</f>
        <v>85.26</v>
      </c>
      <c r="BF6" s="22">
        <f t="shared" ref="BF6:BN6" si="7">IF(BF7="",NA(),BF7)</f>
        <v>88.08</v>
      </c>
      <c r="BG6" s="22">
        <f t="shared" si="7"/>
        <v>74.209999999999994</v>
      </c>
      <c r="BH6" s="22">
        <f t="shared" si="7"/>
        <v>70.09</v>
      </c>
      <c r="BI6" s="22">
        <f t="shared" si="7"/>
        <v>65.739999999999995</v>
      </c>
      <c r="BJ6" s="22">
        <f t="shared" si="7"/>
        <v>371.65</v>
      </c>
      <c r="BK6" s="22">
        <f t="shared" si="7"/>
        <v>397.1</v>
      </c>
      <c r="BL6" s="22">
        <f t="shared" si="7"/>
        <v>379.91</v>
      </c>
      <c r="BM6" s="22">
        <f t="shared" si="7"/>
        <v>386.61</v>
      </c>
      <c r="BN6" s="22">
        <f t="shared" si="7"/>
        <v>381.56</v>
      </c>
      <c r="BO6" s="21" t="str">
        <f>IF(BO7="","",IF(BO7="-","【-】","【"&amp;SUBSTITUTE(TEXT(BO7,"#,##0.00"),"-","△")&amp;"】"))</f>
        <v>【265.93】</v>
      </c>
      <c r="BP6" s="22">
        <f>IF(BP7="",NA(),BP7)</f>
        <v>117.09</v>
      </c>
      <c r="BQ6" s="22">
        <f t="shared" ref="BQ6:BY6" si="8">IF(BQ7="",NA(),BQ7)</f>
        <v>106.43</v>
      </c>
      <c r="BR6" s="22">
        <f t="shared" si="8"/>
        <v>119.27</v>
      </c>
      <c r="BS6" s="22">
        <f t="shared" si="8"/>
        <v>115.37</v>
      </c>
      <c r="BT6" s="22">
        <f t="shared" si="8"/>
        <v>110.63</v>
      </c>
      <c r="BU6" s="22">
        <f t="shared" si="8"/>
        <v>98.77</v>
      </c>
      <c r="BV6" s="22">
        <f t="shared" si="8"/>
        <v>95.79</v>
      </c>
      <c r="BW6" s="22">
        <f t="shared" si="8"/>
        <v>98.3</v>
      </c>
      <c r="BX6" s="22">
        <f t="shared" si="8"/>
        <v>93.82</v>
      </c>
      <c r="BY6" s="22">
        <f t="shared" si="8"/>
        <v>95.04</v>
      </c>
      <c r="BZ6" s="21" t="str">
        <f>IF(BZ7="","",IF(BZ7="-","【-】","【"&amp;SUBSTITUTE(TEXT(BZ7,"#,##0.00"),"-","△")&amp;"】"))</f>
        <v>【97.82】</v>
      </c>
      <c r="CA6" s="22">
        <f>IF(CA7="",NA(),CA7)</f>
        <v>129.78</v>
      </c>
      <c r="CB6" s="22">
        <f t="shared" ref="CB6:CJ6" si="9">IF(CB7="",NA(),CB7)</f>
        <v>128.01</v>
      </c>
      <c r="CC6" s="22">
        <f t="shared" si="9"/>
        <v>127.28</v>
      </c>
      <c r="CD6" s="22">
        <f t="shared" si="9"/>
        <v>132.18</v>
      </c>
      <c r="CE6" s="22">
        <f t="shared" si="9"/>
        <v>138.38</v>
      </c>
      <c r="CF6" s="22">
        <f t="shared" si="9"/>
        <v>173.67</v>
      </c>
      <c r="CG6" s="22">
        <f t="shared" si="9"/>
        <v>171.13</v>
      </c>
      <c r="CH6" s="22">
        <f t="shared" si="9"/>
        <v>173.7</v>
      </c>
      <c r="CI6" s="22">
        <f t="shared" si="9"/>
        <v>178.94</v>
      </c>
      <c r="CJ6" s="22">
        <f t="shared" si="9"/>
        <v>180.19</v>
      </c>
      <c r="CK6" s="21" t="str">
        <f>IF(CK7="","",IF(CK7="-","【-】","【"&amp;SUBSTITUTE(TEXT(CK7,"#,##0.00"),"-","△")&amp;"】"))</f>
        <v>【177.56】</v>
      </c>
      <c r="CL6" s="22">
        <f>IF(CL7="",NA(),CL7)</f>
        <v>65.27</v>
      </c>
      <c r="CM6" s="22">
        <f t="shared" ref="CM6:CU6" si="10">IF(CM7="",NA(),CM7)</f>
        <v>66.61</v>
      </c>
      <c r="CN6" s="22">
        <f t="shared" si="10"/>
        <v>66.83</v>
      </c>
      <c r="CO6" s="22">
        <f t="shared" si="10"/>
        <v>65.34</v>
      </c>
      <c r="CP6" s="22">
        <f t="shared" si="10"/>
        <v>65.14</v>
      </c>
      <c r="CQ6" s="22">
        <f t="shared" si="10"/>
        <v>59.67</v>
      </c>
      <c r="CR6" s="22">
        <f t="shared" si="10"/>
        <v>60.12</v>
      </c>
      <c r="CS6" s="22">
        <f t="shared" si="10"/>
        <v>60.34</v>
      </c>
      <c r="CT6" s="22">
        <f t="shared" si="10"/>
        <v>59.54</v>
      </c>
      <c r="CU6" s="22">
        <f t="shared" si="10"/>
        <v>59.26</v>
      </c>
      <c r="CV6" s="21" t="str">
        <f>IF(CV7="","",IF(CV7="-","【-】","【"&amp;SUBSTITUTE(TEXT(CV7,"#,##0.00"),"-","△")&amp;"】"))</f>
        <v>【59.81】</v>
      </c>
      <c r="CW6" s="22">
        <f>IF(CW7="",NA(),CW7)</f>
        <v>97.13</v>
      </c>
      <c r="CX6" s="22">
        <f t="shared" ref="CX6:DF6" si="11">IF(CX7="",NA(),CX7)</f>
        <v>97.54</v>
      </c>
      <c r="CY6" s="22">
        <f t="shared" si="11"/>
        <v>97.35</v>
      </c>
      <c r="CZ6" s="22">
        <f t="shared" si="11"/>
        <v>98.07</v>
      </c>
      <c r="DA6" s="22">
        <f t="shared" si="11"/>
        <v>97.62</v>
      </c>
      <c r="DB6" s="22">
        <f t="shared" si="11"/>
        <v>84.6</v>
      </c>
      <c r="DC6" s="22">
        <f t="shared" si="11"/>
        <v>84.24</v>
      </c>
      <c r="DD6" s="22">
        <f t="shared" si="11"/>
        <v>84.19</v>
      </c>
      <c r="DE6" s="22">
        <f t="shared" si="11"/>
        <v>83.93</v>
      </c>
      <c r="DF6" s="22">
        <f t="shared" si="11"/>
        <v>83.84</v>
      </c>
      <c r="DG6" s="21" t="str">
        <f>IF(DG7="","",IF(DG7="-","【-】","【"&amp;SUBSTITUTE(TEXT(DG7,"#,##0.00"),"-","△")&amp;"】"))</f>
        <v>【89.42】</v>
      </c>
      <c r="DH6" s="22">
        <f>IF(DH7="",NA(),DH7)</f>
        <v>39.090000000000003</v>
      </c>
      <c r="DI6" s="22">
        <f t="shared" ref="DI6:DQ6" si="12">IF(DI7="",NA(),DI7)</f>
        <v>39.82</v>
      </c>
      <c r="DJ6" s="22">
        <f t="shared" si="12"/>
        <v>40.49</v>
      </c>
      <c r="DK6" s="22">
        <f t="shared" si="12"/>
        <v>41.76</v>
      </c>
      <c r="DL6" s="22">
        <f t="shared" si="12"/>
        <v>42.63</v>
      </c>
      <c r="DM6" s="22">
        <f t="shared" si="12"/>
        <v>48.17</v>
      </c>
      <c r="DN6" s="22">
        <f t="shared" si="12"/>
        <v>48.83</v>
      </c>
      <c r="DO6" s="22">
        <f t="shared" si="12"/>
        <v>49.96</v>
      </c>
      <c r="DP6" s="22">
        <f t="shared" si="12"/>
        <v>50.82</v>
      </c>
      <c r="DQ6" s="22">
        <f t="shared" si="12"/>
        <v>51.82</v>
      </c>
      <c r="DR6" s="21" t="str">
        <f>IF(DR7="","",IF(DR7="-","【-】","【"&amp;SUBSTITUTE(TEXT(DR7,"#,##0.00"),"-","△")&amp;"】"))</f>
        <v>【52.02】</v>
      </c>
      <c r="DS6" s="22">
        <f>IF(DS7="",NA(),DS7)</f>
        <v>3.7</v>
      </c>
      <c r="DT6" s="22">
        <f t="shared" ref="DT6:EB6" si="13">IF(DT7="",NA(),DT7)</f>
        <v>3.62</v>
      </c>
      <c r="DU6" s="22">
        <f t="shared" si="13"/>
        <v>3.67</v>
      </c>
      <c r="DV6" s="22">
        <f t="shared" si="13"/>
        <v>4.03</v>
      </c>
      <c r="DW6" s="22">
        <f t="shared" si="13"/>
        <v>13.38</v>
      </c>
      <c r="DX6" s="22">
        <f t="shared" si="13"/>
        <v>17.12</v>
      </c>
      <c r="DY6" s="22">
        <f t="shared" si="13"/>
        <v>18.18</v>
      </c>
      <c r="DZ6" s="22">
        <f t="shared" si="13"/>
        <v>19.32</v>
      </c>
      <c r="EA6" s="22">
        <f t="shared" si="13"/>
        <v>21.16</v>
      </c>
      <c r="EB6" s="22">
        <f t="shared" si="13"/>
        <v>22.72</v>
      </c>
      <c r="EC6" s="21" t="str">
        <f>IF(EC7="","",IF(EC7="-","【-】","【"&amp;SUBSTITUTE(TEXT(EC7,"#,##0.00"),"-","△")&amp;"】"))</f>
        <v>【25.37】</v>
      </c>
      <c r="ED6" s="22">
        <f>IF(ED7="",NA(),ED7)</f>
        <v>1.81</v>
      </c>
      <c r="EE6" s="22">
        <f t="shared" ref="EE6:EM6" si="14">IF(EE7="",NA(),EE7)</f>
        <v>2.79</v>
      </c>
      <c r="EF6" s="22">
        <f t="shared" si="14"/>
        <v>2.02</v>
      </c>
      <c r="EG6" s="22">
        <f t="shared" si="14"/>
        <v>1.66</v>
      </c>
      <c r="EH6" s="22">
        <f t="shared" si="14"/>
        <v>1.71</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232271</v>
      </c>
      <c r="D7" s="24">
        <v>46</v>
      </c>
      <c r="E7" s="24">
        <v>1</v>
      </c>
      <c r="F7" s="24">
        <v>0</v>
      </c>
      <c r="G7" s="24">
        <v>1</v>
      </c>
      <c r="H7" s="24" t="s">
        <v>93</v>
      </c>
      <c r="I7" s="24" t="s">
        <v>94</v>
      </c>
      <c r="J7" s="24" t="s">
        <v>95</v>
      </c>
      <c r="K7" s="24" t="s">
        <v>96</v>
      </c>
      <c r="L7" s="24" t="s">
        <v>97</v>
      </c>
      <c r="M7" s="24" t="s">
        <v>98</v>
      </c>
      <c r="N7" s="25" t="s">
        <v>99</v>
      </c>
      <c r="O7" s="25">
        <v>88.54</v>
      </c>
      <c r="P7" s="25">
        <v>99.98</v>
      </c>
      <c r="Q7" s="25">
        <v>2360</v>
      </c>
      <c r="R7" s="25">
        <v>49249</v>
      </c>
      <c r="S7" s="25">
        <v>13.11</v>
      </c>
      <c r="T7" s="25">
        <v>3756.6</v>
      </c>
      <c r="U7" s="25">
        <v>49200</v>
      </c>
      <c r="V7" s="25">
        <v>13.11</v>
      </c>
      <c r="W7" s="25">
        <v>3752.86</v>
      </c>
      <c r="X7" s="25">
        <v>118.09</v>
      </c>
      <c r="Y7" s="25">
        <v>108.14</v>
      </c>
      <c r="Z7" s="25">
        <v>119.75</v>
      </c>
      <c r="AA7" s="25">
        <v>116.08</v>
      </c>
      <c r="AB7" s="25">
        <v>111.82</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503.5</v>
      </c>
      <c r="AU7" s="25">
        <v>473.1</v>
      </c>
      <c r="AV7" s="25">
        <v>386.51</v>
      </c>
      <c r="AW7" s="25">
        <v>507.99</v>
      </c>
      <c r="AX7" s="25">
        <v>481.04</v>
      </c>
      <c r="AY7" s="25">
        <v>365.18</v>
      </c>
      <c r="AZ7" s="25">
        <v>327.77</v>
      </c>
      <c r="BA7" s="25">
        <v>338.02</v>
      </c>
      <c r="BB7" s="25">
        <v>345.94</v>
      </c>
      <c r="BC7" s="25">
        <v>329.7</v>
      </c>
      <c r="BD7" s="25">
        <v>243.36</v>
      </c>
      <c r="BE7" s="25">
        <v>85.26</v>
      </c>
      <c r="BF7" s="25">
        <v>88.08</v>
      </c>
      <c r="BG7" s="25">
        <v>74.209999999999994</v>
      </c>
      <c r="BH7" s="25">
        <v>70.09</v>
      </c>
      <c r="BI7" s="25">
        <v>65.739999999999995</v>
      </c>
      <c r="BJ7" s="25">
        <v>371.65</v>
      </c>
      <c r="BK7" s="25">
        <v>397.1</v>
      </c>
      <c r="BL7" s="25">
        <v>379.91</v>
      </c>
      <c r="BM7" s="25">
        <v>386.61</v>
      </c>
      <c r="BN7" s="25">
        <v>381.56</v>
      </c>
      <c r="BO7" s="25">
        <v>265.93</v>
      </c>
      <c r="BP7" s="25">
        <v>117.09</v>
      </c>
      <c r="BQ7" s="25">
        <v>106.43</v>
      </c>
      <c r="BR7" s="25">
        <v>119.27</v>
      </c>
      <c r="BS7" s="25">
        <v>115.37</v>
      </c>
      <c r="BT7" s="25">
        <v>110.63</v>
      </c>
      <c r="BU7" s="25">
        <v>98.77</v>
      </c>
      <c r="BV7" s="25">
        <v>95.79</v>
      </c>
      <c r="BW7" s="25">
        <v>98.3</v>
      </c>
      <c r="BX7" s="25">
        <v>93.82</v>
      </c>
      <c r="BY7" s="25">
        <v>95.04</v>
      </c>
      <c r="BZ7" s="25">
        <v>97.82</v>
      </c>
      <c r="CA7" s="25">
        <v>129.78</v>
      </c>
      <c r="CB7" s="25">
        <v>128.01</v>
      </c>
      <c r="CC7" s="25">
        <v>127.28</v>
      </c>
      <c r="CD7" s="25">
        <v>132.18</v>
      </c>
      <c r="CE7" s="25">
        <v>138.38</v>
      </c>
      <c r="CF7" s="25">
        <v>173.67</v>
      </c>
      <c r="CG7" s="25">
        <v>171.13</v>
      </c>
      <c r="CH7" s="25">
        <v>173.7</v>
      </c>
      <c r="CI7" s="25">
        <v>178.94</v>
      </c>
      <c r="CJ7" s="25">
        <v>180.19</v>
      </c>
      <c r="CK7" s="25">
        <v>177.56</v>
      </c>
      <c r="CL7" s="25">
        <v>65.27</v>
      </c>
      <c r="CM7" s="25">
        <v>66.61</v>
      </c>
      <c r="CN7" s="25">
        <v>66.83</v>
      </c>
      <c r="CO7" s="25">
        <v>65.34</v>
      </c>
      <c r="CP7" s="25">
        <v>65.14</v>
      </c>
      <c r="CQ7" s="25">
        <v>59.67</v>
      </c>
      <c r="CR7" s="25">
        <v>60.12</v>
      </c>
      <c r="CS7" s="25">
        <v>60.34</v>
      </c>
      <c r="CT7" s="25">
        <v>59.54</v>
      </c>
      <c r="CU7" s="25">
        <v>59.26</v>
      </c>
      <c r="CV7" s="25">
        <v>59.81</v>
      </c>
      <c r="CW7" s="25">
        <v>97.13</v>
      </c>
      <c r="CX7" s="25">
        <v>97.54</v>
      </c>
      <c r="CY7" s="25">
        <v>97.35</v>
      </c>
      <c r="CZ7" s="25">
        <v>98.07</v>
      </c>
      <c r="DA7" s="25">
        <v>97.62</v>
      </c>
      <c r="DB7" s="25">
        <v>84.6</v>
      </c>
      <c r="DC7" s="25">
        <v>84.24</v>
      </c>
      <c r="DD7" s="25">
        <v>84.19</v>
      </c>
      <c r="DE7" s="25">
        <v>83.93</v>
      </c>
      <c r="DF7" s="25">
        <v>83.84</v>
      </c>
      <c r="DG7" s="25">
        <v>89.42</v>
      </c>
      <c r="DH7" s="25">
        <v>39.090000000000003</v>
      </c>
      <c r="DI7" s="25">
        <v>39.82</v>
      </c>
      <c r="DJ7" s="25">
        <v>40.49</v>
      </c>
      <c r="DK7" s="25">
        <v>41.76</v>
      </c>
      <c r="DL7" s="25">
        <v>42.63</v>
      </c>
      <c r="DM7" s="25">
        <v>48.17</v>
      </c>
      <c r="DN7" s="25">
        <v>48.83</v>
      </c>
      <c r="DO7" s="25">
        <v>49.96</v>
      </c>
      <c r="DP7" s="25">
        <v>50.82</v>
      </c>
      <c r="DQ7" s="25">
        <v>51.82</v>
      </c>
      <c r="DR7" s="25">
        <v>52.02</v>
      </c>
      <c r="DS7" s="25">
        <v>3.7</v>
      </c>
      <c r="DT7" s="25">
        <v>3.62</v>
      </c>
      <c r="DU7" s="25">
        <v>3.67</v>
      </c>
      <c r="DV7" s="25">
        <v>4.03</v>
      </c>
      <c r="DW7" s="25">
        <v>13.38</v>
      </c>
      <c r="DX7" s="25">
        <v>17.12</v>
      </c>
      <c r="DY7" s="25">
        <v>18.18</v>
      </c>
      <c r="DZ7" s="25">
        <v>19.32</v>
      </c>
      <c r="EA7" s="25">
        <v>21.16</v>
      </c>
      <c r="EB7" s="25">
        <v>22.72</v>
      </c>
      <c r="EC7" s="25">
        <v>25.37</v>
      </c>
      <c r="ED7" s="25">
        <v>1.81</v>
      </c>
      <c r="EE7" s="25">
        <v>2.79</v>
      </c>
      <c r="EF7" s="25">
        <v>2.02</v>
      </c>
      <c r="EG7" s="25">
        <v>1.66</v>
      </c>
      <c r="EH7" s="25">
        <v>1.71</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2025-01-24T06:50:40Z</dcterms:created>
  <dcterms:modified xsi:type="dcterms:W3CDTF">2025-02-13T01:09:38Z</dcterms:modified>
  <cp:category/>
</cp:coreProperties>
</file>