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10.1.41.49\rizai\★新規運用用（山田編集中）\023  経営比較分析表　〇\R5\06 公開用データ\01 水道\"/>
    </mc:Choice>
  </mc:AlternateContent>
  <xr:revisionPtr revIDLastSave="0" documentId="13_ncr:1_{2E6F7DF1-FAF2-468E-A7C8-3E71823D8B96}" xr6:coauthVersionLast="47" xr6:coauthVersionMax="47" xr10:uidLastSave="{00000000-0000-0000-0000-000000000000}"/>
  <workbookProtection workbookAlgorithmName="SHA-512" workbookHashValue="fAidtfyg50BldGaGhgnCI0R1USTd9mROIrKsIvVVEd/Gn28mzARUaH3aRiBxjB4y6BPSpG46+it7+mChsK+QSA==" workbookSaltValue="HvsZNvH8YNMtEcauXZEEEw==" workbookSpinCount="100000" lockStructure="1"/>
  <bookViews>
    <workbookView xWindow="-103" yWindow="-103" windowWidth="19543" windowHeight="12497"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AL10" i="4" s="1"/>
  <c r="T6" i="5"/>
  <c r="BB8" i="4" s="1"/>
  <c r="S6" i="5"/>
  <c r="AT8" i="4" s="1"/>
  <c r="R6" i="5"/>
  <c r="AL8" i="4" s="1"/>
  <c r="Q6" i="5"/>
  <c r="W10" i="4" s="1"/>
  <c r="P6" i="5"/>
  <c r="P10" i="4" s="1"/>
  <c r="O6" i="5"/>
  <c r="N6" i="5"/>
  <c r="B10" i="4" s="1"/>
  <c r="M6" i="5"/>
  <c r="AD8" i="4" s="1"/>
  <c r="L6" i="5"/>
  <c r="W8" i="4" s="1"/>
  <c r="K6" i="5"/>
  <c r="P8" i="4" s="1"/>
  <c r="J6" i="5"/>
  <c r="I8" i="4" s="1"/>
  <c r="I6" i="5"/>
  <c r="B8" i="4" s="1"/>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L85" i="4"/>
  <c r="E85" i="4"/>
  <c r="BB10" i="4"/>
  <c r="AT10" i="4"/>
  <c r="I10" i="4"/>
</calcChain>
</file>

<file path=xl/sharedStrings.xml><?xml version="1.0" encoding="utf-8"?>
<sst xmlns="http://schemas.openxmlformats.org/spreadsheetml/2006/main" count="228" uniqueCount="113">
  <si>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</si>
  <si>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</si>
  <si>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</si>
  <si>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</si>
  <si>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</si>
  <si>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</si>
  <si>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</si>
  <si>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</si>
  <si>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</si>
  <si>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</si>
  <si>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</si>
  <si>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</si>
  <si>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</si>
  <si>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</si>
  <si>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</si>
  <si>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</si>
  <si>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</si>
  <si>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</si>
  <si>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</si>
  <si>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</si>
  <si>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</si>
  <si>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</si>
  <si>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</si>
  <si>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</si>
  <si>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</si>
  <si>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</si>
  <si>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</si>
  <si>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</si>
  <si>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</si>
  <si>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</si>
  <si>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</si>
  <si>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</si>
  <si>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</si>
  <si>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</si>
  <si>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</si>
  <si>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</si>
  <si>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</si>
  <si>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</si>
  <si>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</si>
  <si>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</si>
  <si>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</si>
  <si>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</si>
  <si>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</si>
  <si>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</si>
  <si>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</si>
  <si>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</si>
  <si>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</si>
  <si>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</si>
  <si>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</si>
  <si>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</si>
  <si>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</si>
  <si>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</si>
  <si>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</si>
  <si>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</si>
  <si>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</si>
  <si>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</si>
  <si>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</si>
  <si>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</si>
  <si>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</si>
  <si>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</si>
  <si>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</si>
  <si>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</si>
  <si>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</si>
  <si>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</si>
  <si>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</si>
  <si>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</si>
  <si>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</si>
  <si>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</si>
  <si>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</si>
  <si>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</si>
  <si>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</si>
  <si>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</si>
  <si>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</si>
  <si>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</si>
  <si>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</si>
  <si>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</si>
  <si>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</si>
  <si>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</si>
  <si>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</si>
  <si>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</si>
  <si>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</si>
  <si>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</si>
  <si>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</si>
  <si>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</si>
  <si>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</si>
  <si>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</si>
  <si>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</si>
  <si>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</si>
  <si>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</si>
  <si>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</si>
  <si>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</si>
  <si>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</si>
  <si>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</si>
  <si>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高浜市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</si>
  <si>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</si>
  <si>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</si>
  <si>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</si>
  <si>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</si>
  <si>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</si>
  <si>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</si>
  <si>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</si>
  <si>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</si>
  <si>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</si>
  <si>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</si>
  <si>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</si>
  <si>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</si>
  <si>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</si>
  <si>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</si>
  <si>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</si>
  <si>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</si>
  <si>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現状では高い有収率を維持していること（老朽管の破損でおこる漏水等による収益率の低下が少ないこと）や管路経年化率が低い値で推移していることから必要な更新投資をしつつ、健全性を維持できているといえる。
しかしながら現状の管路更新率では今の良好な状態が続くとはいえず、いずれ老朽化していく資産に対して適切な更新規準、必要な資金を改めて精査し着実な更新をおこなう。
近年の物価高の影響もあり、近隣自治体との広域化研究会議を実施し、経費の節減を検討している。
経営戦略については、令和５年度に見直しをし、令和６年３月に完成見込みである。</t>
    <rPh sb="0" eb="2">
      <t>ゲンジョウ</t>
    </rPh>
    <rPh sb="4" eb="5">
      <t>タカ</t>
    </rPh>
    <rPh sb="6" eb="8">
      <t>ユウシュウ</t>
    </rPh>
    <rPh sb="8" eb="9">
      <t>リツ</t>
    </rPh>
    <rPh sb="10" eb="12">
      <t>イジ</t>
    </rPh>
    <rPh sb="19" eb="22">
      <t>ロウキュウカン</t>
    </rPh>
    <rPh sb="23" eb="25">
      <t>ハソン</t>
    </rPh>
    <rPh sb="29" eb="31">
      <t>ロウスイ</t>
    </rPh>
    <rPh sb="31" eb="32">
      <t>トウ</t>
    </rPh>
    <rPh sb="35" eb="38">
      <t>シュウエキリツ</t>
    </rPh>
    <rPh sb="39" eb="41">
      <t>テイカ</t>
    </rPh>
    <rPh sb="42" eb="43">
      <t>スク</t>
    </rPh>
    <rPh sb="49" eb="51">
      <t>カンロ</t>
    </rPh>
    <rPh sb="51" eb="54">
      <t>ケイネンカ</t>
    </rPh>
    <rPh sb="54" eb="55">
      <t>リツ</t>
    </rPh>
    <rPh sb="56" eb="57">
      <t>ヒク</t>
    </rPh>
    <rPh sb="58" eb="59">
      <t>アタイ</t>
    </rPh>
    <rPh sb="60" eb="62">
      <t>スイイ</t>
    </rPh>
    <rPh sb="70" eb="72">
      <t>ヒツヨウ</t>
    </rPh>
    <rPh sb="73" eb="75">
      <t>コウシン</t>
    </rPh>
    <rPh sb="75" eb="77">
      <t>トウシ</t>
    </rPh>
    <rPh sb="82" eb="85">
      <t>ケンゼンセイ</t>
    </rPh>
    <rPh sb="86" eb="88">
      <t>イジ</t>
    </rPh>
    <rPh sb="105" eb="107">
      <t>ゲンジョウ</t>
    </rPh>
    <rPh sb="108" eb="110">
      <t>カンロ</t>
    </rPh>
    <rPh sb="110" eb="112">
      <t>コウシン</t>
    </rPh>
    <rPh sb="112" eb="113">
      <t>リツ</t>
    </rPh>
    <rPh sb="115" eb="116">
      <t>イマ</t>
    </rPh>
    <rPh sb="117" eb="119">
      <t>リョウコウ</t>
    </rPh>
    <rPh sb="120" eb="122">
      <t>ジョウタイ</t>
    </rPh>
    <rPh sb="123" eb="124">
      <t>ツヅ</t>
    </rPh>
    <rPh sb="134" eb="137">
      <t>ロウキュウカ</t>
    </rPh>
    <rPh sb="141" eb="143">
      <t>シサン</t>
    </rPh>
    <rPh sb="144" eb="145">
      <t>タイ</t>
    </rPh>
    <rPh sb="147" eb="149">
      <t>テキセツ</t>
    </rPh>
    <rPh sb="150" eb="152">
      <t>コウシン</t>
    </rPh>
    <rPh sb="152" eb="154">
      <t>キジュン</t>
    </rPh>
    <rPh sb="155" eb="157">
      <t>ヒツヨウ</t>
    </rPh>
    <rPh sb="158" eb="160">
      <t>シキン</t>
    </rPh>
    <rPh sb="161" eb="162">
      <t>アラタ</t>
    </rPh>
    <rPh sb="164" eb="166">
      <t>セイサ</t>
    </rPh>
    <rPh sb="167" eb="169">
      <t>チャクジツ</t>
    </rPh>
    <rPh sb="170" eb="172">
      <t>コウシン</t>
    </rPh>
    <rPh sb="179" eb="181">
      <t>キンネン</t>
    </rPh>
    <rPh sb="182" eb="185">
      <t>ブッカダカ</t>
    </rPh>
    <rPh sb="186" eb="188">
      <t>エイキョウ</t>
    </rPh>
    <phoneticPr fontId="4"/>
  </si>
  <si>
    <t>①有形固定資産減価償却率は、物価上昇に伴い1.27ポイントの増加となったが平均値と比較して低くなっており、健全な値を維持できている。
②管路経年化率（法定耐用年数を超えた管路の割合）は、昨年度比で0.36ポイントの増加となったが、現状老朽化した資産は類似団体と比較して少ない割合となっている。
③管路更新化率は前年度比で0.36ポイントの減少となった。全国平均、類似団体平均値は大幅に超えているものの、このペースではすべての管路を更新するのに５０年近くかかる計算になる。管種によっては長寿化され更新基準を延長してもよいのではないかと考えられる水道管もあるが、より安定した更新ができるように資金面、体制面で努めていきたい。</t>
    <rPh sb="1" eb="3">
      <t>ユウケイ</t>
    </rPh>
    <rPh sb="3" eb="7">
      <t>コテイシサン</t>
    </rPh>
    <rPh sb="7" eb="9">
      <t>ゲンカ</t>
    </rPh>
    <rPh sb="9" eb="12">
      <t>ショウキャクリツ</t>
    </rPh>
    <rPh sb="14" eb="16">
      <t>ブッカ</t>
    </rPh>
    <rPh sb="16" eb="18">
      <t>ジョウショウ</t>
    </rPh>
    <rPh sb="19" eb="20">
      <t>トモナ</t>
    </rPh>
    <rPh sb="30" eb="32">
      <t>ゾウカ</t>
    </rPh>
    <rPh sb="37" eb="40">
      <t>ヘイキンチ</t>
    </rPh>
    <rPh sb="41" eb="43">
      <t>ヒカク</t>
    </rPh>
    <rPh sb="45" eb="46">
      <t>ヒク</t>
    </rPh>
    <rPh sb="53" eb="55">
      <t>ケンゼン</t>
    </rPh>
    <rPh sb="56" eb="57">
      <t>アタイ</t>
    </rPh>
    <rPh sb="58" eb="60">
      <t>イジ</t>
    </rPh>
    <rPh sb="68" eb="70">
      <t>カンロ</t>
    </rPh>
    <rPh sb="70" eb="72">
      <t>ケイネン</t>
    </rPh>
    <rPh sb="72" eb="73">
      <t>カ</t>
    </rPh>
    <rPh sb="73" eb="74">
      <t>リツ</t>
    </rPh>
    <rPh sb="75" eb="77">
      <t>ホウテイ</t>
    </rPh>
    <rPh sb="77" eb="79">
      <t>タイヨウ</t>
    </rPh>
    <rPh sb="79" eb="81">
      <t>ネンスウ</t>
    </rPh>
    <rPh sb="82" eb="83">
      <t>コ</t>
    </rPh>
    <rPh sb="85" eb="87">
      <t>カンロ</t>
    </rPh>
    <rPh sb="88" eb="90">
      <t>ワリアイ</t>
    </rPh>
    <rPh sb="93" eb="95">
      <t>サクネン</t>
    </rPh>
    <rPh sb="95" eb="96">
      <t>ド</t>
    </rPh>
    <rPh sb="96" eb="97">
      <t>ヒ</t>
    </rPh>
    <rPh sb="107" eb="109">
      <t>ゾウカ</t>
    </rPh>
    <rPh sb="115" eb="117">
      <t>ゲンジョウ</t>
    </rPh>
    <rPh sb="117" eb="120">
      <t>ロウキュウカ</t>
    </rPh>
    <rPh sb="122" eb="124">
      <t>シサン</t>
    </rPh>
    <rPh sb="125" eb="127">
      <t>ルイジ</t>
    </rPh>
    <rPh sb="127" eb="129">
      <t>ダンタイ</t>
    </rPh>
    <rPh sb="130" eb="132">
      <t>ヒカク</t>
    </rPh>
    <rPh sb="134" eb="135">
      <t>スク</t>
    </rPh>
    <rPh sb="137" eb="139">
      <t>ワリアイ</t>
    </rPh>
    <rPh sb="148" eb="150">
      <t>カンロ</t>
    </rPh>
    <rPh sb="150" eb="154">
      <t>コウシンカリツ</t>
    </rPh>
    <rPh sb="155" eb="158">
      <t>ゼンネンド</t>
    </rPh>
    <rPh sb="158" eb="159">
      <t>ヒ</t>
    </rPh>
    <rPh sb="169" eb="171">
      <t>ゲンショウ</t>
    </rPh>
    <rPh sb="176" eb="178">
      <t>ゼンコク</t>
    </rPh>
    <rPh sb="178" eb="180">
      <t>ヘイキン</t>
    </rPh>
    <rPh sb="181" eb="183">
      <t>ルイジ</t>
    </rPh>
    <rPh sb="183" eb="185">
      <t>ダンタイ</t>
    </rPh>
    <rPh sb="185" eb="187">
      <t>ヘイキン</t>
    </rPh>
    <rPh sb="187" eb="188">
      <t>アタイ</t>
    </rPh>
    <rPh sb="189" eb="191">
      <t>オオハバ</t>
    </rPh>
    <rPh sb="192" eb="193">
      <t>コ</t>
    </rPh>
    <rPh sb="212" eb="214">
      <t>カンロ</t>
    </rPh>
    <rPh sb="215" eb="217">
      <t>コウシン</t>
    </rPh>
    <rPh sb="223" eb="224">
      <t>ネン</t>
    </rPh>
    <rPh sb="224" eb="225">
      <t>チカ</t>
    </rPh>
    <rPh sb="229" eb="231">
      <t>ケイサン</t>
    </rPh>
    <rPh sb="252" eb="254">
      <t>エンチョウ</t>
    </rPh>
    <rPh sb="266" eb="267">
      <t>カンガ</t>
    </rPh>
    <rPh sb="271" eb="274">
      <t>スイドウカン</t>
    </rPh>
    <rPh sb="281" eb="283">
      <t>アンテイ</t>
    </rPh>
    <rPh sb="285" eb="287">
      <t>コウシン</t>
    </rPh>
    <rPh sb="294" eb="297">
      <t>シキンメン</t>
    </rPh>
    <rPh sb="298" eb="301">
      <t>タイセイメン</t>
    </rPh>
    <rPh sb="302" eb="303">
      <t>ツト</t>
    </rPh>
    <phoneticPr fontId="4"/>
  </si>
  <si>
    <t>①経常収支比率は100％より高くなっている。前年度比より3.67％の減少となっているが、健全な経営ができているといえる。②累積欠損金は0であり、健全な経営が維持できている。③流動比率は前年度より数値を回復し、引き続き健全性を維持できている。④企業債残高対給水収益比率は毎年度、平均値より低い値を維持できている。企業債残高は借入より償還額が大きく、適切な企業債の借入と償還が行われている。⑤料金回収率が類似団体の平均値より高くなっている理由は⑥給水原価（有収水率1㎥あたりについてかかる費用の割合）が平均値より低くなっているからである。今後も経費の削減に努め経営努力を続けていきたい。⑦施設利用率に関しては平均値より高い値で推移できているため適切な施設利用ができているといえる。引き続き健全な資産管理に努めていきたい。⑧有収率（愛知県から仕入れた水に対してお客様に対して供給している割合）は他地域に比べて、本市が平地で面積が小さいという優位点を活かし、良好な水準を保てている。今後も漏水調査等を行い、現行の水準を維持していくように努めていきたい。</t>
    <rPh sb="1" eb="3">
      <t>ケイジョウ</t>
    </rPh>
    <rPh sb="3" eb="5">
      <t>シュウシ</t>
    </rPh>
    <rPh sb="5" eb="7">
      <t>ヒリツ</t>
    </rPh>
    <rPh sb="14" eb="15">
      <t>タカ</t>
    </rPh>
    <rPh sb="22" eb="25">
      <t>ゼンネンド</t>
    </rPh>
    <rPh sb="25" eb="26">
      <t>ヒ</t>
    </rPh>
    <rPh sb="34" eb="36">
      <t>ゲンショウ</t>
    </rPh>
    <rPh sb="44" eb="46">
      <t>ケンゼン</t>
    </rPh>
    <rPh sb="47" eb="49">
      <t>ケイエイ</t>
    </rPh>
    <rPh sb="61" eb="63">
      <t>ルイセキ</t>
    </rPh>
    <rPh sb="72" eb="74">
      <t>ケンゼン</t>
    </rPh>
    <rPh sb="75" eb="77">
      <t>ケイエイ</t>
    </rPh>
    <rPh sb="78" eb="80">
      <t>イジ</t>
    </rPh>
    <rPh sb="87" eb="89">
      <t>リュウドウ</t>
    </rPh>
    <rPh sb="89" eb="91">
      <t>ヒリツ</t>
    </rPh>
    <rPh sb="92" eb="95">
      <t>ゼンネンド</t>
    </rPh>
    <rPh sb="97" eb="99">
      <t>スウチ</t>
    </rPh>
    <rPh sb="100" eb="102">
      <t>カイフク</t>
    </rPh>
    <rPh sb="104" eb="105">
      <t>ヒ</t>
    </rPh>
    <rPh sb="106" eb="107">
      <t>ツヅ</t>
    </rPh>
    <rPh sb="108" eb="111">
      <t>ケンゼンセイ</t>
    </rPh>
    <rPh sb="112" eb="114">
      <t>イジ</t>
    </rPh>
    <rPh sb="121" eb="124">
      <t>キギョウサイ</t>
    </rPh>
    <rPh sb="124" eb="126">
      <t>ザンダカ</t>
    </rPh>
    <rPh sb="126" eb="127">
      <t>タイ</t>
    </rPh>
    <rPh sb="127" eb="129">
      <t>キュウスイ</t>
    </rPh>
    <rPh sb="129" eb="131">
      <t>シュウエキ</t>
    </rPh>
    <rPh sb="131" eb="133">
      <t>ヒリツ</t>
    </rPh>
    <rPh sb="134" eb="137">
      <t>マイネンド</t>
    </rPh>
    <rPh sb="138" eb="140">
      <t>ヘイキン</t>
    </rPh>
    <rPh sb="140" eb="141">
      <t>チ</t>
    </rPh>
    <rPh sb="143" eb="144">
      <t>ヒク</t>
    </rPh>
    <rPh sb="145" eb="146">
      <t>アタイ</t>
    </rPh>
    <rPh sb="147" eb="149">
      <t>イジ</t>
    </rPh>
    <rPh sb="155" eb="158">
      <t>キギョウサイ</t>
    </rPh>
    <rPh sb="158" eb="160">
      <t>ザンダカ</t>
    </rPh>
    <rPh sb="161" eb="163">
      <t>シャクニュウ</t>
    </rPh>
    <rPh sb="165" eb="168">
      <t>ショウカンガク</t>
    </rPh>
    <rPh sb="169" eb="170">
      <t>オオ</t>
    </rPh>
    <rPh sb="173" eb="175">
      <t>テキセツ</t>
    </rPh>
    <rPh sb="176" eb="179">
      <t>キギョウサイ</t>
    </rPh>
    <rPh sb="180" eb="182">
      <t>シャクニュウ</t>
    </rPh>
    <rPh sb="183" eb="185">
      <t>ショウカン</t>
    </rPh>
    <rPh sb="186" eb="187">
      <t>オコナ</t>
    </rPh>
    <rPh sb="194" eb="196">
      <t>リョウキン</t>
    </rPh>
    <rPh sb="196" eb="199">
      <t>カイシュウリツ</t>
    </rPh>
    <rPh sb="200" eb="202">
      <t>ルイジ</t>
    </rPh>
    <rPh sb="202" eb="204">
      <t>ダンタイ</t>
    </rPh>
    <rPh sb="205" eb="208">
      <t>ヘイキンチ</t>
    </rPh>
    <rPh sb="210" eb="211">
      <t>タカ</t>
    </rPh>
    <rPh sb="217" eb="219">
      <t>リユウ</t>
    </rPh>
    <rPh sb="221" eb="223">
      <t>キュウスイ</t>
    </rPh>
    <rPh sb="223" eb="225">
      <t>ゲンカ</t>
    </rPh>
    <rPh sb="226" eb="228">
      <t>ユウシュウ</t>
    </rPh>
    <rPh sb="228" eb="230">
      <t>スイリツ</t>
    </rPh>
    <rPh sb="242" eb="244">
      <t>ヒヨウ</t>
    </rPh>
    <rPh sb="245" eb="247">
      <t>ワリアイ</t>
    </rPh>
    <rPh sb="249" eb="252">
      <t>ヘイキンチ</t>
    </rPh>
    <rPh sb="254" eb="255">
      <t>ヒク</t>
    </rPh>
    <rPh sb="267" eb="269">
      <t>コンゴ</t>
    </rPh>
    <rPh sb="270" eb="272">
      <t>ケイヒ</t>
    </rPh>
    <rPh sb="273" eb="275">
      <t>サクゲン</t>
    </rPh>
    <rPh sb="276" eb="277">
      <t>ツト</t>
    </rPh>
    <rPh sb="278" eb="280">
      <t>ケイエイ</t>
    </rPh>
    <rPh sb="280" eb="282">
      <t>ドリョク</t>
    </rPh>
    <rPh sb="283" eb="284">
      <t>ツヅ</t>
    </rPh>
    <rPh sb="292" eb="294">
      <t>シセツ</t>
    </rPh>
    <rPh sb="294" eb="297">
      <t>リヨウリツ</t>
    </rPh>
    <rPh sb="298" eb="299">
      <t>カン</t>
    </rPh>
    <rPh sb="302" eb="305">
      <t>ヘイキンチ</t>
    </rPh>
    <rPh sb="307" eb="308">
      <t>タカ</t>
    </rPh>
    <rPh sb="309" eb="310">
      <t>アタイ</t>
    </rPh>
    <rPh sb="311" eb="313">
      <t>スイイ</t>
    </rPh>
    <rPh sb="320" eb="322">
      <t>テキセツ</t>
    </rPh>
    <rPh sb="323" eb="325">
      <t>シセツ</t>
    </rPh>
    <rPh sb="325" eb="327">
      <t>リヨウ</t>
    </rPh>
    <rPh sb="338" eb="339">
      <t>ヒ</t>
    </rPh>
    <rPh sb="340" eb="341">
      <t>ツヅ</t>
    </rPh>
    <rPh sb="342" eb="344">
      <t>ケンゼン</t>
    </rPh>
    <rPh sb="345" eb="347">
      <t>シサン</t>
    </rPh>
    <rPh sb="402" eb="404">
      <t>ホンシ</t>
    </rPh>
    <rPh sb="408" eb="410">
      <t>メンセキ</t>
    </rPh>
    <rPh sb="411" eb="412">
      <t>チイ</t>
    </rPh>
    <rPh sb="417" eb="419">
      <t>ユウイ</t>
    </rPh>
    <rPh sb="437" eb="439">
      <t>コンゴ</t>
    </rPh>
    <rPh sb="440" eb="442">
      <t>ロウスイ</t>
    </rPh>
    <rPh sb="442" eb="444">
      <t>チョウサ</t>
    </rPh>
    <rPh sb="444" eb="445">
      <t>トウ</t>
    </rPh>
    <rPh sb="446" eb="447">
      <t>オコナ</t>
    </rPh>
    <rPh sb="449" eb="451">
      <t>ゲンコウ</t>
    </rPh>
    <rPh sb="452" eb="454">
      <t>スイジュン</t>
    </rPh>
    <rPh sb="455" eb="457">
      <t>イジ</t>
    </rPh>
    <rPh sb="464" eb="465">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</si>
</sst>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1.94</c:v>
                </c:pt>
                <c:pt idx="1">
                  <c:v>1.81</c:v>
                </c:pt>
                <c:pt idx="2">
                  <c:v>2.79</c:v>
                </c:pt>
                <c:pt idx="3">
                  <c:v>2.02</c:v>
                </c:pt>
                <c:pt idx="4">
                  <c:v>1.66</c:v>
                </c:pt>
              </c:numCache>
            </c:numRef>
          </c:val>
          <c:extLst>
            <c:ext xmlns:c16="http://schemas.microsoft.com/office/drawing/2014/chart" uri="{C3380CC4-5D6E-409C-BE32-E72D297353CC}">
              <c16:uniqueId val="{00000000-75DE-4C66-BAB1-62C2248102DC}"/>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0.57999999999999996</c:v>
                </c:pt>
                <c:pt idx="1">
                  <c:v>0.54</c:v>
                </c:pt>
                <c:pt idx="2">
                  <c:v>0.56999999999999995</c:v>
                </c:pt>
                <c:pt idx="3">
                  <c:v>0.52</c:v>
                </c:pt>
                <c:pt idx="4">
                  <c:v>0.48</c:v>
                </c:pt>
              </c:numCache>
            </c:numRef>
          </c:val>
          <c:smooth val="0"/>
          <c:extLst>
            <c:ext xmlns:c16="http://schemas.microsoft.com/office/drawing/2014/chart" uri="{C3380CC4-5D6E-409C-BE32-E72D297353CC}">
              <c16:uniqueId val="{00000001-75DE-4C66-BAB1-62C2248102DC}"/>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65.67</c:v>
                </c:pt>
                <c:pt idx="1">
                  <c:v>65.27</c:v>
                </c:pt>
                <c:pt idx="2">
                  <c:v>66.61</c:v>
                </c:pt>
                <c:pt idx="3">
                  <c:v>66.83</c:v>
                </c:pt>
                <c:pt idx="4">
                  <c:v>65.34</c:v>
                </c:pt>
              </c:numCache>
            </c:numRef>
          </c:val>
          <c:extLst>
            <c:ext xmlns:c16="http://schemas.microsoft.com/office/drawing/2014/chart" uri="{C3380CC4-5D6E-409C-BE32-E72D297353CC}">
              <c16:uniqueId val="{00000000-46EE-41C4-BE98-F484559978BA}"/>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59.74</c:v>
                </c:pt>
                <c:pt idx="1">
                  <c:v>59.67</c:v>
                </c:pt>
                <c:pt idx="2">
                  <c:v>60.12</c:v>
                </c:pt>
                <c:pt idx="3">
                  <c:v>60.34</c:v>
                </c:pt>
                <c:pt idx="4">
                  <c:v>59.54</c:v>
                </c:pt>
              </c:numCache>
            </c:numRef>
          </c:val>
          <c:smooth val="0"/>
          <c:extLst>
            <c:ext xmlns:c16="http://schemas.microsoft.com/office/drawing/2014/chart" uri="{C3380CC4-5D6E-409C-BE32-E72D297353CC}">
              <c16:uniqueId val="{00000001-46EE-41C4-BE98-F484559978BA}"/>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96.43</c:v>
                </c:pt>
                <c:pt idx="1">
                  <c:v>97.13</c:v>
                </c:pt>
                <c:pt idx="2">
                  <c:v>97.54</c:v>
                </c:pt>
                <c:pt idx="3">
                  <c:v>97.35</c:v>
                </c:pt>
                <c:pt idx="4">
                  <c:v>98.07</c:v>
                </c:pt>
              </c:numCache>
            </c:numRef>
          </c:val>
          <c:extLst>
            <c:ext xmlns:c16="http://schemas.microsoft.com/office/drawing/2014/chart" uri="{C3380CC4-5D6E-409C-BE32-E72D297353CC}">
              <c16:uniqueId val="{00000000-92DA-4AC3-BB4A-A470EEFE51B7}"/>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84.8</c:v>
                </c:pt>
                <c:pt idx="1">
                  <c:v>84.6</c:v>
                </c:pt>
                <c:pt idx="2">
                  <c:v>84.24</c:v>
                </c:pt>
                <c:pt idx="3">
                  <c:v>84.19</c:v>
                </c:pt>
                <c:pt idx="4">
                  <c:v>83.93</c:v>
                </c:pt>
              </c:numCache>
            </c:numRef>
          </c:val>
          <c:smooth val="0"/>
          <c:extLst>
            <c:ext xmlns:c16="http://schemas.microsoft.com/office/drawing/2014/chart" uri="{C3380CC4-5D6E-409C-BE32-E72D297353CC}">
              <c16:uniqueId val="{00000001-92DA-4AC3-BB4A-A470EEFE51B7}"/>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114.03</c:v>
                </c:pt>
                <c:pt idx="1">
                  <c:v>118.09</c:v>
                </c:pt>
                <c:pt idx="2">
                  <c:v>108.14</c:v>
                </c:pt>
                <c:pt idx="3">
                  <c:v>119.75</c:v>
                </c:pt>
                <c:pt idx="4">
                  <c:v>116.08</c:v>
                </c:pt>
              </c:numCache>
            </c:numRef>
          </c:val>
          <c:extLst>
            <c:ext xmlns:c16="http://schemas.microsoft.com/office/drawing/2014/chart" uri="{C3380CC4-5D6E-409C-BE32-E72D297353CC}">
              <c16:uniqueId val="{00000000-2A89-4CF9-BEC4-5883DF604610}"/>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110.66</c:v>
                </c:pt>
                <c:pt idx="1">
                  <c:v>109.01</c:v>
                </c:pt>
                <c:pt idx="2">
                  <c:v>108.83</c:v>
                </c:pt>
                <c:pt idx="3">
                  <c:v>109.23</c:v>
                </c:pt>
                <c:pt idx="4">
                  <c:v>108.04</c:v>
                </c:pt>
              </c:numCache>
            </c:numRef>
          </c:val>
          <c:smooth val="0"/>
          <c:extLst>
            <c:ext xmlns:c16="http://schemas.microsoft.com/office/drawing/2014/chart" uri="{C3380CC4-5D6E-409C-BE32-E72D297353CC}">
              <c16:uniqueId val="{00000001-2A89-4CF9-BEC4-5883DF604610}"/>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38.340000000000003</c:v>
                </c:pt>
                <c:pt idx="1">
                  <c:v>39.090000000000003</c:v>
                </c:pt>
                <c:pt idx="2">
                  <c:v>39.82</c:v>
                </c:pt>
                <c:pt idx="3">
                  <c:v>40.49</c:v>
                </c:pt>
                <c:pt idx="4">
                  <c:v>41.76</c:v>
                </c:pt>
              </c:numCache>
            </c:numRef>
          </c:val>
          <c:extLst>
            <c:ext xmlns:c16="http://schemas.microsoft.com/office/drawing/2014/chart" uri="{C3380CC4-5D6E-409C-BE32-E72D297353CC}">
              <c16:uniqueId val="{00000000-7719-4BEB-9B00-2CC5EFE2C0F5}"/>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47.66</c:v>
                </c:pt>
                <c:pt idx="1">
                  <c:v>48.17</c:v>
                </c:pt>
                <c:pt idx="2">
                  <c:v>48.83</c:v>
                </c:pt>
                <c:pt idx="3">
                  <c:v>49.96</c:v>
                </c:pt>
                <c:pt idx="4">
                  <c:v>50.82</c:v>
                </c:pt>
              </c:numCache>
            </c:numRef>
          </c:val>
          <c:smooth val="0"/>
          <c:extLst>
            <c:ext xmlns:c16="http://schemas.microsoft.com/office/drawing/2014/chart" uri="{C3380CC4-5D6E-409C-BE32-E72D297353CC}">
              <c16:uniqueId val="{00000001-7719-4BEB-9B00-2CC5EFE2C0F5}"/>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3.17</c:v>
                </c:pt>
                <c:pt idx="1">
                  <c:v>3.7</c:v>
                </c:pt>
                <c:pt idx="2">
                  <c:v>3.62</c:v>
                </c:pt>
                <c:pt idx="3">
                  <c:v>3.67</c:v>
                </c:pt>
                <c:pt idx="4">
                  <c:v>4.03</c:v>
                </c:pt>
              </c:numCache>
            </c:numRef>
          </c:val>
          <c:extLst>
            <c:ext xmlns:c16="http://schemas.microsoft.com/office/drawing/2014/chart" uri="{C3380CC4-5D6E-409C-BE32-E72D297353CC}">
              <c16:uniqueId val="{00000000-3F72-48F5-A0FA-BC295C68426C}"/>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15.1</c:v>
                </c:pt>
                <c:pt idx="1">
                  <c:v>17.12</c:v>
                </c:pt>
                <c:pt idx="2">
                  <c:v>18.18</c:v>
                </c:pt>
                <c:pt idx="3">
                  <c:v>19.32</c:v>
                </c:pt>
                <c:pt idx="4">
                  <c:v>21.16</c:v>
                </c:pt>
              </c:numCache>
            </c:numRef>
          </c:val>
          <c:smooth val="0"/>
          <c:extLst>
            <c:ext xmlns:c16="http://schemas.microsoft.com/office/drawing/2014/chart" uri="{C3380CC4-5D6E-409C-BE32-E72D297353CC}">
              <c16:uniqueId val="{00000001-3F72-48F5-A0FA-BC295C68426C}"/>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663-4048-B41F-8E2B61D276A3}"/>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2.74</c:v>
                </c:pt>
                <c:pt idx="1">
                  <c:v>3.7</c:v>
                </c:pt>
                <c:pt idx="2">
                  <c:v>4.34</c:v>
                </c:pt>
                <c:pt idx="3">
                  <c:v>4.6900000000000004</c:v>
                </c:pt>
                <c:pt idx="4">
                  <c:v>4.72</c:v>
                </c:pt>
              </c:numCache>
            </c:numRef>
          </c:val>
          <c:smooth val="0"/>
          <c:extLst>
            <c:ext xmlns:c16="http://schemas.microsoft.com/office/drawing/2014/chart" uri="{C3380CC4-5D6E-409C-BE32-E72D297353CC}">
              <c16:uniqueId val="{00000001-4663-4048-B41F-8E2B61D276A3}"/>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370.5</c:v>
                </c:pt>
                <c:pt idx="1">
                  <c:v>503.5</c:v>
                </c:pt>
                <c:pt idx="2">
                  <c:v>473.1</c:v>
                </c:pt>
                <c:pt idx="3">
                  <c:v>386.51</c:v>
                </c:pt>
                <c:pt idx="4">
                  <c:v>507.99</c:v>
                </c:pt>
              </c:numCache>
            </c:numRef>
          </c:val>
          <c:extLst>
            <c:ext xmlns:c16="http://schemas.microsoft.com/office/drawing/2014/chart" uri="{C3380CC4-5D6E-409C-BE32-E72D297353CC}">
              <c16:uniqueId val="{00000000-0408-4703-8396-289EB0BA2A54}"/>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366.03</c:v>
                </c:pt>
                <c:pt idx="1">
                  <c:v>365.18</c:v>
                </c:pt>
                <c:pt idx="2">
                  <c:v>327.77</c:v>
                </c:pt>
                <c:pt idx="3">
                  <c:v>338.02</c:v>
                </c:pt>
                <c:pt idx="4">
                  <c:v>345.94</c:v>
                </c:pt>
              </c:numCache>
            </c:numRef>
          </c:val>
          <c:smooth val="0"/>
          <c:extLst>
            <c:ext xmlns:c16="http://schemas.microsoft.com/office/drawing/2014/chart" uri="{C3380CC4-5D6E-409C-BE32-E72D297353CC}">
              <c16:uniqueId val="{00000001-0408-4703-8396-289EB0BA2A54}"/>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89.9</c:v>
                </c:pt>
                <c:pt idx="1">
                  <c:v>85.26</c:v>
                </c:pt>
                <c:pt idx="2">
                  <c:v>88.08</c:v>
                </c:pt>
                <c:pt idx="3">
                  <c:v>74.209999999999994</c:v>
                </c:pt>
                <c:pt idx="4">
                  <c:v>70.09</c:v>
                </c:pt>
              </c:numCache>
            </c:numRef>
          </c:val>
          <c:extLst>
            <c:ext xmlns:c16="http://schemas.microsoft.com/office/drawing/2014/chart" uri="{C3380CC4-5D6E-409C-BE32-E72D297353CC}">
              <c16:uniqueId val="{00000000-4D2A-4E0F-8676-FAFF9AF2075D}"/>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370.12</c:v>
                </c:pt>
                <c:pt idx="1">
                  <c:v>371.65</c:v>
                </c:pt>
                <c:pt idx="2">
                  <c:v>397.1</c:v>
                </c:pt>
                <c:pt idx="3">
                  <c:v>379.91</c:v>
                </c:pt>
                <c:pt idx="4">
                  <c:v>386.61</c:v>
                </c:pt>
              </c:numCache>
            </c:numRef>
          </c:val>
          <c:smooth val="0"/>
          <c:extLst>
            <c:ext xmlns:c16="http://schemas.microsoft.com/office/drawing/2014/chart" uri="{C3380CC4-5D6E-409C-BE32-E72D297353CC}">
              <c16:uniqueId val="{00000001-4D2A-4E0F-8676-FAFF9AF2075D}"/>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113.01</c:v>
                </c:pt>
                <c:pt idx="1">
                  <c:v>117.09</c:v>
                </c:pt>
                <c:pt idx="2">
                  <c:v>106.43</c:v>
                </c:pt>
                <c:pt idx="3">
                  <c:v>119.27</c:v>
                </c:pt>
                <c:pt idx="4">
                  <c:v>115.37</c:v>
                </c:pt>
              </c:numCache>
            </c:numRef>
          </c:val>
          <c:extLst>
            <c:ext xmlns:c16="http://schemas.microsoft.com/office/drawing/2014/chart" uri="{C3380CC4-5D6E-409C-BE32-E72D297353CC}">
              <c16:uniqueId val="{00000000-A6F8-4A03-BFA1-F0385732831D}"/>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100.42</c:v>
                </c:pt>
                <c:pt idx="1">
                  <c:v>98.77</c:v>
                </c:pt>
                <c:pt idx="2">
                  <c:v>95.79</c:v>
                </c:pt>
                <c:pt idx="3">
                  <c:v>98.3</c:v>
                </c:pt>
                <c:pt idx="4">
                  <c:v>93.82</c:v>
                </c:pt>
              </c:numCache>
            </c:numRef>
          </c:val>
          <c:smooth val="0"/>
          <c:extLst>
            <c:ext xmlns:c16="http://schemas.microsoft.com/office/drawing/2014/chart" uri="{C3380CC4-5D6E-409C-BE32-E72D297353CC}">
              <c16:uniqueId val="{00000001-A6F8-4A03-BFA1-F0385732831D}"/>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134.44</c:v>
                </c:pt>
                <c:pt idx="1">
                  <c:v>129.78</c:v>
                </c:pt>
                <c:pt idx="2">
                  <c:v>128.01</c:v>
                </c:pt>
                <c:pt idx="3">
                  <c:v>127.28</c:v>
                </c:pt>
                <c:pt idx="4">
                  <c:v>132.18</c:v>
                </c:pt>
              </c:numCache>
            </c:numRef>
          </c:val>
          <c:extLst>
            <c:ext xmlns:c16="http://schemas.microsoft.com/office/drawing/2014/chart" uri="{C3380CC4-5D6E-409C-BE32-E72D297353CC}">
              <c16:uniqueId val="{00000000-4A0F-4843-B217-CB1D4900D00F}"/>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171.67</c:v>
                </c:pt>
                <c:pt idx="1">
                  <c:v>173.67</c:v>
                </c:pt>
                <c:pt idx="2">
                  <c:v>171.13</c:v>
                </c:pt>
                <c:pt idx="3">
                  <c:v>173.7</c:v>
                </c:pt>
                <c:pt idx="4">
                  <c:v>178.94</c:v>
                </c:pt>
              </c:numCache>
            </c:numRef>
          </c:val>
          <c:smooth val="0"/>
          <c:extLst>
            <c:ext xmlns:c16="http://schemas.microsoft.com/office/drawing/2014/chart" uri="{C3380CC4-5D6E-409C-BE32-E72D297353CC}">
              <c16:uniqueId val="{00000001-4A0F-4843-B217-CB1D4900D00F}"/>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election activeCell="BL16" sqref="BL16:BZ44"/>
    </sheetView>
  </sheetViews>
  <sheetFormatPr defaultColWidth="2.61328125" defaultRowHeight="13.3" x14ac:dyDescent="0.25"/>
  <cols>
    <col min="1" max="1" width="2.61328125" customWidth="1"/>
    <col min="2" max="62" width="3.765625" customWidth="1"/>
    <col min="64" max="78" width="3.15234375" customWidth="1"/>
    <col min="79" max="79" width="4.4609375" bestFit="1" customWidth="1"/>
    <col min="81" max="82" width="4.4609375" bestFit="1" customWidth="1"/>
  </cols>
  <sheetData>
    <row r="1" spans="1:78" ht="17.25" customHeight="1" x14ac:dyDescent="0.2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2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2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2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5">
      <c r="A6" s="2"/>
      <c r="B6" s="32" t="str">
        <f>データ!H6</f>
        <v>愛知県　高浜市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2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A5</v>
      </c>
      <c r="X8" s="44"/>
      <c r="Y8" s="44"/>
      <c r="Z8" s="44"/>
      <c r="AA8" s="44"/>
      <c r="AB8" s="44"/>
      <c r="AC8" s="44"/>
      <c r="AD8" s="44" t="str">
        <f>データ!$M$6</f>
        <v>非設置</v>
      </c>
      <c r="AE8" s="44"/>
      <c r="AF8" s="44"/>
      <c r="AG8" s="44"/>
      <c r="AH8" s="44"/>
      <c r="AI8" s="44"/>
      <c r="AJ8" s="44"/>
      <c r="AK8" s="2"/>
      <c r="AL8" s="45">
        <f>データ!$R$6</f>
        <v>49154</v>
      </c>
      <c r="AM8" s="45"/>
      <c r="AN8" s="45"/>
      <c r="AO8" s="45"/>
      <c r="AP8" s="45"/>
      <c r="AQ8" s="45"/>
      <c r="AR8" s="45"/>
      <c r="AS8" s="45"/>
      <c r="AT8" s="46">
        <f>データ!$S$6</f>
        <v>13.11</v>
      </c>
      <c r="AU8" s="47"/>
      <c r="AV8" s="47"/>
      <c r="AW8" s="47"/>
      <c r="AX8" s="47"/>
      <c r="AY8" s="47"/>
      <c r="AZ8" s="47"/>
      <c r="BA8" s="47"/>
      <c r="BB8" s="48">
        <f>データ!$T$6</f>
        <v>3749.35</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2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25">
      <c r="A10" s="2"/>
      <c r="B10" s="46" t="str">
        <f>データ!$N$6</f>
        <v>-</v>
      </c>
      <c r="C10" s="47"/>
      <c r="D10" s="47"/>
      <c r="E10" s="47"/>
      <c r="F10" s="47"/>
      <c r="G10" s="47"/>
      <c r="H10" s="47"/>
      <c r="I10" s="46">
        <f>データ!$O$6</f>
        <v>88.29</v>
      </c>
      <c r="J10" s="47"/>
      <c r="K10" s="47"/>
      <c r="L10" s="47"/>
      <c r="M10" s="47"/>
      <c r="N10" s="47"/>
      <c r="O10" s="81"/>
      <c r="P10" s="48">
        <f>データ!$P$6</f>
        <v>99.98</v>
      </c>
      <c r="Q10" s="48"/>
      <c r="R10" s="48"/>
      <c r="S10" s="48"/>
      <c r="T10" s="48"/>
      <c r="U10" s="48"/>
      <c r="V10" s="48"/>
      <c r="W10" s="45">
        <f>データ!$Q$6</f>
        <v>2360</v>
      </c>
      <c r="X10" s="45"/>
      <c r="Y10" s="45"/>
      <c r="Z10" s="45"/>
      <c r="AA10" s="45"/>
      <c r="AB10" s="45"/>
      <c r="AC10" s="45"/>
      <c r="AD10" s="2"/>
      <c r="AE10" s="2"/>
      <c r="AF10" s="2"/>
      <c r="AG10" s="2"/>
      <c r="AH10" s="2"/>
      <c r="AI10" s="2"/>
      <c r="AJ10" s="2"/>
      <c r="AK10" s="2"/>
      <c r="AL10" s="45">
        <f>データ!$U$6</f>
        <v>49210</v>
      </c>
      <c r="AM10" s="45"/>
      <c r="AN10" s="45"/>
      <c r="AO10" s="45"/>
      <c r="AP10" s="45"/>
      <c r="AQ10" s="45"/>
      <c r="AR10" s="45"/>
      <c r="AS10" s="45"/>
      <c r="AT10" s="46">
        <f>データ!$V$6</f>
        <v>13.11</v>
      </c>
      <c r="AU10" s="47"/>
      <c r="AV10" s="47"/>
      <c r="AW10" s="47"/>
      <c r="AX10" s="47"/>
      <c r="AY10" s="47"/>
      <c r="AZ10" s="47"/>
      <c r="BA10" s="47"/>
      <c r="BB10" s="48">
        <f>データ!$W$6</f>
        <v>3753.62</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2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2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2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2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2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2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112</v>
      </c>
      <c r="BM16" s="58"/>
      <c r="BN16" s="58"/>
      <c r="BO16" s="58"/>
      <c r="BP16" s="58"/>
      <c r="BQ16" s="58"/>
      <c r="BR16" s="58"/>
      <c r="BS16" s="58"/>
      <c r="BT16" s="58"/>
      <c r="BU16" s="58"/>
      <c r="BV16" s="58"/>
      <c r="BW16" s="58"/>
      <c r="BX16" s="58"/>
      <c r="BY16" s="58"/>
      <c r="BZ16" s="59"/>
    </row>
    <row r="17" spans="1:78" ht="13.5" customHeight="1" x14ac:dyDescent="0.2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2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2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2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2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2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2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2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2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2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2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2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2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2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2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2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2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2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2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2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2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2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2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2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2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2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2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2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2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2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2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111</v>
      </c>
      <c r="BM47" s="58"/>
      <c r="BN47" s="58"/>
      <c r="BO47" s="58"/>
      <c r="BP47" s="58"/>
      <c r="BQ47" s="58"/>
      <c r="BR47" s="58"/>
      <c r="BS47" s="58"/>
      <c r="BT47" s="58"/>
      <c r="BU47" s="58"/>
      <c r="BV47" s="58"/>
      <c r="BW47" s="58"/>
      <c r="BX47" s="58"/>
      <c r="BY47" s="58"/>
      <c r="BZ47" s="59"/>
    </row>
    <row r="48" spans="1:78" ht="13.5" customHeight="1" x14ac:dyDescent="0.2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2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2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2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2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2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2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2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2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2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2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2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2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2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2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2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2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2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2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110</v>
      </c>
      <c r="BM66" s="58"/>
      <c r="BN66" s="58"/>
      <c r="BO66" s="58"/>
      <c r="BP66" s="58"/>
      <c r="BQ66" s="58"/>
      <c r="BR66" s="58"/>
      <c r="BS66" s="58"/>
      <c r="BT66" s="58"/>
      <c r="BU66" s="58"/>
      <c r="BV66" s="58"/>
      <c r="BW66" s="58"/>
      <c r="BX66" s="58"/>
      <c r="BY66" s="58"/>
      <c r="BZ66" s="59"/>
    </row>
    <row r="67" spans="1:78" ht="13.5" customHeight="1" x14ac:dyDescent="0.2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2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2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2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2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2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2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2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2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2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2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2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2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2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2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2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25">
      <c r="C83" s="12"/>
    </row>
    <row r="84" spans="1:78" hidden="1" x14ac:dyDescent="0.2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AMQIsH46XLyf/YoFoWAgESm/oJLqGBQ58ZZNORQEyqcLnmKFueCjggQWHcdODQiaj3gD9BwaazJgh6Z6vEnhtQ==" saltValue="LrS5k/68s2GSTMQDPfDYjQ=="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3" x14ac:dyDescent="0.25"/>
  <cols>
    <col min="2" max="144" width="11.84375" customWidth="1"/>
  </cols>
  <sheetData>
    <row r="1" spans="1:144" x14ac:dyDescent="0.2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2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2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5">
      <c r="A6" s="15" t="s">
        <v>92</v>
      </c>
      <c r="B6" s="20">
        <f>B7</f>
        <v>2022</v>
      </c>
      <c r="C6" s="20">
        <f t="shared" ref="C6:W6" si="3">C7</f>
        <v>232271</v>
      </c>
      <c r="D6" s="20">
        <f t="shared" si="3"/>
        <v>46</v>
      </c>
      <c r="E6" s="20">
        <f t="shared" si="3"/>
        <v>1</v>
      </c>
      <c r="F6" s="20">
        <f t="shared" si="3"/>
        <v>0</v>
      </c>
      <c r="G6" s="20">
        <f t="shared" si="3"/>
        <v>1</v>
      </c>
      <c r="H6" s="20" t="str">
        <f t="shared" si="3"/>
        <v>愛知県　高浜市</v>
      </c>
      <c r="I6" s="20" t="str">
        <f t="shared" si="3"/>
        <v>法適用</v>
      </c>
      <c r="J6" s="20" t="str">
        <f t="shared" si="3"/>
        <v>水道事業</v>
      </c>
      <c r="K6" s="20" t="str">
        <f t="shared" si="3"/>
        <v>末端給水事業</v>
      </c>
      <c r="L6" s="20" t="str">
        <f t="shared" si="3"/>
        <v>A5</v>
      </c>
      <c r="M6" s="20" t="str">
        <f t="shared" si="3"/>
        <v>非設置</v>
      </c>
      <c r="N6" s="21" t="str">
        <f t="shared" si="3"/>
        <v>-</v>
      </c>
      <c r="O6" s="21">
        <f t="shared" si="3"/>
        <v>88.29</v>
      </c>
      <c r="P6" s="21">
        <f t="shared" si="3"/>
        <v>99.98</v>
      </c>
      <c r="Q6" s="21">
        <f t="shared" si="3"/>
        <v>2360</v>
      </c>
      <c r="R6" s="21">
        <f t="shared" si="3"/>
        <v>49154</v>
      </c>
      <c r="S6" s="21">
        <f t="shared" si="3"/>
        <v>13.11</v>
      </c>
      <c r="T6" s="21">
        <f t="shared" si="3"/>
        <v>3749.35</v>
      </c>
      <c r="U6" s="21">
        <f t="shared" si="3"/>
        <v>49210</v>
      </c>
      <c r="V6" s="21">
        <f t="shared" si="3"/>
        <v>13.11</v>
      </c>
      <c r="W6" s="21">
        <f t="shared" si="3"/>
        <v>3753.62</v>
      </c>
      <c r="X6" s="22">
        <f>IF(X7="",NA(),X7)</f>
        <v>114.03</v>
      </c>
      <c r="Y6" s="22">
        <f t="shared" ref="Y6:AG6" si="4">IF(Y7="",NA(),Y7)</f>
        <v>118.09</v>
      </c>
      <c r="Z6" s="22">
        <f t="shared" si="4"/>
        <v>108.14</v>
      </c>
      <c r="AA6" s="22">
        <f t="shared" si="4"/>
        <v>119.75</v>
      </c>
      <c r="AB6" s="22">
        <f t="shared" si="4"/>
        <v>116.08</v>
      </c>
      <c r="AC6" s="22">
        <f t="shared" si="4"/>
        <v>110.66</v>
      </c>
      <c r="AD6" s="22">
        <f t="shared" si="4"/>
        <v>109.01</v>
      </c>
      <c r="AE6" s="22">
        <f t="shared" si="4"/>
        <v>108.83</v>
      </c>
      <c r="AF6" s="22">
        <f t="shared" si="4"/>
        <v>109.23</v>
      </c>
      <c r="AG6" s="22">
        <f t="shared" si="4"/>
        <v>108.04</v>
      </c>
      <c r="AH6" s="21" t="str">
        <f>IF(AH7="","",IF(AH7="-","【-】","【"&amp;SUBSTITUTE(TEXT(AH7,"#,##0.00"),"-","△")&amp;"】"))</f>
        <v>【108.70】</v>
      </c>
      <c r="AI6" s="21">
        <f>IF(AI7="",NA(),AI7)</f>
        <v>0</v>
      </c>
      <c r="AJ6" s="21">
        <f t="shared" ref="AJ6:AR6" si="5">IF(AJ7="",NA(),AJ7)</f>
        <v>0</v>
      </c>
      <c r="AK6" s="21">
        <f t="shared" si="5"/>
        <v>0</v>
      </c>
      <c r="AL6" s="21">
        <f t="shared" si="5"/>
        <v>0</v>
      </c>
      <c r="AM6" s="21">
        <f t="shared" si="5"/>
        <v>0</v>
      </c>
      <c r="AN6" s="22">
        <f t="shared" si="5"/>
        <v>2.74</v>
      </c>
      <c r="AO6" s="22">
        <f t="shared" si="5"/>
        <v>3.7</v>
      </c>
      <c r="AP6" s="22">
        <f t="shared" si="5"/>
        <v>4.34</v>
      </c>
      <c r="AQ6" s="22">
        <f t="shared" si="5"/>
        <v>4.6900000000000004</v>
      </c>
      <c r="AR6" s="22">
        <f t="shared" si="5"/>
        <v>4.72</v>
      </c>
      <c r="AS6" s="21" t="str">
        <f>IF(AS7="","",IF(AS7="-","【-】","【"&amp;SUBSTITUTE(TEXT(AS7,"#,##0.00"),"-","△")&amp;"】"))</f>
        <v>【1.34】</v>
      </c>
      <c r="AT6" s="22">
        <f>IF(AT7="",NA(),AT7)</f>
        <v>370.5</v>
      </c>
      <c r="AU6" s="22">
        <f t="shared" ref="AU6:BC6" si="6">IF(AU7="",NA(),AU7)</f>
        <v>503.5</v>
      </c>
      <c r="AV6" s="22">
        <f t="shared" si="6"/>
        <v>473.1</v>
      </c>
      <c r="AW6" s="22">
        <f t="shared" si="6"/>
        <v>386.51</v>
      </c>
      <c r="AX6" s="22">
        <f t="shared" si="6"/>
        <v>507.99</v>
      </c>
      <c r="AY6" s="22">
        <f t="shared" si="6"/>
        <v>366.03</v>
      </c>
      <c r="AZ6" s="22">
        <f t="shared" si="6"/>
        <v>365.18</v>
      </c>
      <c r="BA6" s="22">
        <f t="shared" si="6"/>
        <v>327.77</v>
      </c>
      <c r="BB6" s="22">
        <f t="shared" si="6"/>
        <v>338.02</v>
      </c>
      <c r="BC6" s="22">
        <f t="shared" si="6"/>
        <v>345.94</v>
      </c>
      <c r="BD6" s="21" t="str">
        <f>IF(BD7="","",IF(BD7="-","【-】","【"&amp;SUBSTITUTE(TEXT(BD7,"#,##0.00"),"-","△")&amp;"】"))</f>
        <v>【252.29】</v>
      </c>
      <c r="BE6" s="22">
        <f>IF(BE7="",NA(),BE7)</f>
        <v>89.9</v>
      </c>
      <c r="BF6" s="22">
        <f t="shared" ref="BF6:BN6" si="7">IF(BF7="",NA(),BF7)</f>
        <v>85.26</v>
      </c>
      <c r="BG6" s="22">
        <f t="shared" si="7"/>
        <v>88.08</v>
      </c>
      <c r="BH6" s="22">
        <f t="shared" si="7"/>
        <v>74.209999999999994</v>
      </c>
      <c r="BI6" s="22">
        <f t="shared" si="7"/>
        <v>70.09</v>
      </c>
      <c r="BJ6" s="22">
        <f t="shared" si="7"/>
        <v>370.12</v>
      </c>
      <c r="BK6" s="22">
        <f t="shared" si="7"/>
        <v>371.65</v>
      </c>
      <c r="BL6" s="22">
        <f t="shared" si="7"/>
        <v>397.1</v>
      </c>
      <c r="BM6" s="22">
        <f t="shared" si="7"/>
        <v>379.91</v>
      </c>
      <c r="BN6" s="22">
        <f t="shared" si="7"/>
        <v>386.61</v>
      </c>
      <c r="BO6" s="21" t="str">
        <f>IF(BO7="","",IF(BO7="-","【-】","【"&amp;SUBSTITUTE(TEXT(BO7,"#,##0.00"),"-","△")&amp;"】"))</f>
        <v>【268.07】</v>
      </c>
      <c r="BP6" s="22">
        <f>IF(BP7="",NA(),BP7)</f>
        <v>113.01</v>
      </c>
      <c r="BQ6" s="22">
        <f t="shared" ref="BQ6:BY6" si="8">IF(BQ7="",NA(),BQ7)</f>
        <v>117.09</v>
      </c>
      <c r="BR6" s="22">
        <f t="shared" si="8"/>
        <v>106.43</v>
      </c>
      <c r="BS6" s="22">
        <f t="shared" si="8"/>
        <v>119.27</v>
      </c>
      <c r="BT6" s="22">
        <f t="shared" si="8"/>
        <v>115.37</v>
      </c>
      <c r="BU6" s="22">
        <f t="shared" si="8"/>
        <v>100.42</v>
      </c>
      <c r="BV6" s="22">
        <f t="shared" si="8"/>
        <v>98.77</v>
      </c>
      <c r="BW6" s="22">
        <f t="shared" si="8"/>
        <v>95.79</v>
      </c>
      <c r="BX6" s="22">
        <f t="shared" si="8"/>
        <v>98.3</v>
      </c>
      <c r="BY6" s="22">
        <f t="shared" si="8"/>
        <v>93.82</v>
      </c>
      <c r="BZ6" s="21" t="str">
        <f>IF(BZ7="","",IF(BZ7="-","【-】","【"&amp;SUBSTITUTE(TEXT(BZ7,"#,##0.00"),"-","△")&amp;"】"))</f>
        <v>【97.47】</v>
      </c>
      <c r="CA6" s="22">
        <f>IF(CA7="",NA(),CA7)</f>
        <v>134.44</v>
      </c>
      <c r="CB6" s="22">
        <f t="shared" ref="CB6:CJ6" si="9">IF(CB7="",NA(),CB7)</f>
        <v>129.78</v>
      </c>
      <c r="CC6" s="22">
        <f t="shared" si="9"/>
        <v>128.01</v>
      </c>
      <c r="CD6" s="22">
        <f t="shared" si="9"/>
        <v>127.28</v>
      </c>
      <c r="CE6" s="22">
        <f t="shared" si="9"/>
        <v>132.18</v>
      </c>
      <c r="CF6" s="22">
        <f t="shared" si="9"/>
        <v>171.67</v>
      </c>
      <c r="CG6" s="22">
        <f t="shared" si="9"/>
        <v>173.67</v>
      </c>
      <c r="CH6" s="22">
        <f t="shared" si="9"/>
        <v>171.13</v>
      </c>
      <c r="CI6" s="22">
        <f t="shared" si="9"/>
        <v>173.7</v>
      </c>
      <c r="CJ6" s="22">
        <f t="shared" si="9"/>
        <v>178.94</v>
      </c>
      <c r="CK6" s="21" t="str">
        <f>IF(CK7="","",IF(CK7="-","【-】","【"&amp;SUBSTITUTE(TEXT(CK7,"#,##0.00"),"-","△")&amp;"】"))</f>
        <v>【174.75】</v>
      </c>
      <c r="CL6" s="22">
        <f>IF(CL7="",NA(),CL7)</f>
        <v>65.67</v>
      </c>
      <c r="CM6" s="22">
        <f t="shared" ref="CM6:CU6" si="10">IF(CM7="",NA(),CM7)</f>
        <v>65.27</v>
      </c>
      <c r="CN6" s="22">
        <f t="shared" si="10"/>
        <v>66.61</v>
      </c>
      <c r="CO6" s="22">
        <f t="shared" si="10"/>
        <v>66.83</v>
      </c>
      <c r="CP6" s="22">
        <f t="shared" si="10"/>
        <v>65.34</v>
      </c>
      <c r="CQ6" s="22">
        <f t="shared" si="10"/>
        <v>59.74</v>
      </c>
      <c r="CR6" s="22">
        <f t="shared" si="10"/>
        <v>59.67</v>
      </c>
      <c r="CS6" s="22">
        <f t="shared" si="10"/>
        <v>60.12</v>
      </c>
      <c r="CT6" s="22">
        <f t="shared" si="10"/>
        <v>60.34</v>
      </c>
      <c r="CU6" s="22">
        <f t="shared" si="10"/>
        <v>59.54</v>
      </c>
      <c r="CV6" s="21" t="str">
        <f>IF(CV7="","",IF(CV7="-","【-】","【"&amp;SUBSTITUTE(TEXT(CV7,"#,##0.00"),"-","△")&amp;"】"))</f>
        <v>【59.97】</v>
      </c>
      <c r="CW6" s="22">
        <f>IF(CW7="",NA(),CW7)</f>
        <v>96.43</v>
      </c>
      <c r="CX6" s="22">
        <f t="shared" ref="CX6:DF6" si="11">IF(CX7="",NA(),CX7)</f>
        <v>97.13</v>
      </c>
      <c r="CY6" s="22">
        <f t="shared" si="11"/>
        <v>97.54</v>
      </c>
      <c r="CZ6" s="22">
        <f t="shared" si="11"/>
        <v>97.35</v>
      </c>
      <c r="DA6" s="22">
        <f t="shared" si="11"/>
        <v>98.07</v>
      </c>
      <c r="DB6" s="22">
        <f t="shared" si="11"/>
        <v>84.8</v>
      </c>
      <c r="DC6" s="22">
        <f t="shared" si="11"/>
        <v>84.6</v>
      </c>
      <c r="DD6" s="22">
        <f t="shared" si="11"/>
        <v>84.24</v>
      </c>
      <c r="DE6" s="22">
        <f t="shared" si="11"/>
        <v>84.19</v>
      </c>
      <c r="DF6" s="22">
        <f t="shared" si="11"/>
        <v>83.93</v>
      </c>
      <c r="DG6" s="21" t="str">
        <f>IF(DG7="","",IF(DG7="-","【-】","【"&amp;SUBSTITUTE(TEXT(DG7,"#,##0.00"),"-","△")&amp;"】"))</f>
        <v>【89.76】</v>
      </c>
      <c r="DH6" s="22">
        <f>IF(DH7="",NA(),DH7)</f>
        <v>38.340000000000003</v>
      </c>
      <c r="DI6" s="22">
        <f t="shared" ref="DI6:DQ6" si="12">IF(DI7="",NA(),DI7)</f>
        <v>39.090000000000003</v>
      </c>
      <c r="DJ6" s="22">
        <f t="shared" si="12"/>
        <v>39.82</v>
      </c>
      <c r="DK6" s="22">
        <f t="shared" si="12"/>
        <v>40.49</v>
      </c>
      <c r="DL6" s="22">
        <f t="shared" si="12"/>
        <v>41.76</v>
      </c>
      <c r="DM6" s="22">
        <f t="shared" si="12"/>
        <v>47.66</v>
      </c>
      <c r="DN6" s="22">
        <f t="shared" si="12"/>
        <v>48.17</v>
      </c>
      <c r="DO6" s="22">
        <f t="shared" si="12"/>
        <v>48.83</v>
      </c>
      <c r="DP6" s="22">
        <f t="shared" si="12"/>
        <v>49.96</v>
      </c>
      <c r="DQ6" s="22">
        <f t="shared" si="12"/>
        <v>50.82</v>
      </c>
      <c r="DR6" s="21" t="str">
        <f>IF(DR7="","",IF(DR7="-","【-】","【"&amp;SUBSTITUTE(TEXT(DR7,"#,##0.00"),"-","△")&amp;"】"))</f>
        <v>【51.51】</v>
      </c>
      <c r="DS6" s="22">
        <f>IF(DS7="",NA(),DS7)</f>
        <v>3.17</v>
      </c>
      <c r="DT6" s="22">
        <f t="shared" ref="DT6:EB6" si="13">IF(DT7="",NA(),DT7)</f>
        <v>3.7</v>
      </c>
      <c r="DU6" s="22">
        <f t="shared" si="13"/>
        <v>3.62</v>
      </c>
      <c r="DV6" s="22">
        <f t="shared" si="13"/>
        <v>3.67</v>
      </c>
      <c r="DW6" s="22">
        <f t="shared" si="13"/>
        <v>4.03</v>
      </c>
      <c r="DX6" s="22">
        <f t="shared" si="13"/>
        <v>15.1</v>
      </c>
      <c r="DY6" s="22">
        <f t="shared" si="13"/>
        <v>17.12</v>
      </c>
      <c r="DZ6" s="22">
        <f t="shared" si="13"/>
        <v>18.18</v>
      </c>
      <c r="EA6" s="22">
        <f t="shared" si="13"/>
        <v>19.32</v>
      </c>
      <c r="EB6" s="22">
        <f t="shared" si="13"/>
        <v>21.16</v>
      </c>
      <c r="EC6" s="21" t="str">
        <f>IF(EC7="","",IF(EC7="-","【-】","【"&amp;SUBSTITUTE(TEXT(EC7,"#,##0.00"),"-","△")&amp;"】"))</f>
        <v>【23.75】</v>
      </c>
      <c r="ED6" s="22">
        <f>IF(ED7="",NA(),ED7)</f>
        <v>1.94</v>
      </c>
      <c r="EE6" s="22">
        <f t="shared" ref="EE6:EM6" si="14">IF(EE7="",NA(),EE7)</f>
        <v>1.81</v>
      </c>
      <c r="EF6" s="22">
        <f t="shared" si="14"/>
        <v>2.79</v>
      </c>
      <c r="EG6" s="22">
        <f t="shared" si="14"/>
        <v>2.02</v>
      </c>
      <c r="EH6" s="22">
        <f t="shared" si="14"/>
        <v>1.66</v>
      </c>
      <c r="EI6" s="22">
        <f t="shared" si="14"/>
        <v>0.57999999999999996</v>
      </c>
      <c r="EJ6" s="22">
        <f t="shared" si="14"/>
        <v>0.54</v>
      </c>
      <c r="EK6" s="22">
        <f t="shared" si="14"/>
        <v>0.56999999999999995</v>
      </c>
      <c r="EL6" s="22">
        <f t="shared" si="14"/>
        <v>0.52</v>
      </c>
      <c r="EM6" s="22">
        <f t="shared" si="14"/>
        <v>0.48</v>
      </c>
      <c r="EN6" s="21" t="str">
        <f>IF(EN7="","",IF(EN7="-","【-】","【"&amp;SUBSTITUTE(TEXT(EN7,"#,##0.00"),"-","△")&amp;"】"))</f>
        <v>【0.67】</v>
      </c>
    </row>
    <row r="7" spans="1:144" s="23" customFormat="1" x14ac:dyDescent="0.25">
      <c r="A7" s="15"/>
      <c r="B7" s="24">
        <v>2022</v>
      </c>
      <c r="C7" s="24">
        <v>232271</v>
      </c>
      <c r="D7" s="24">
        <v>46</v>
      </c>
      <c r="E7" s="24">
        <v>1</v>
      </c>
      <c r="F7" s="24">
        <v>0</v>
      </c>
      <c r="G7" s="24">
        <v>1</v>
      </c>
      <c r="H7" s="24" t="s">
        <v>93</v>
      </c>
      <c r="I7" s="24" t="s">
        <v>94</v>
      </c>
      <c r="J7" s="24" t="s">
        <v>95</v>
      </c>
      <c r="K7" s="24" t="s">
        <v>96</v>
      </c>
      <c r="L7" s="24" t="s">
        <v>97</v>
      </c>
      <c r="M7" s="24" t="s">
        <v>98</v>
      </c>
      <c r="N7" s="25" t="s">
        <v>99</v>
      </c>
      <c r="O7" s="25">
        <v>88.29</v>
      </c>
      <c r="P7" s="25">
        <v>99.98</v>
      </c>
      <c r="Q7" s="25">
        <v>2360</v>
      </c>
      <c r="R7" s="25">
        <v>49154</v>
      </c>
      <c r="S7" s="25">
        <v>13.11</v>
      </c>
      <c r="T7" s="25">
        <v>3749.35</v>
      </c>
      <c r="U7" s="25">
        <v>49210</v>
      </c>
      <c r="V7" s="25">
        <v>13.11</v>
      </c>
      <c r="W7" s="25">
        <v>3753.62</v>
      </c>
      <c r="X7" s="25">
        <v>114.03</v>
      </c>
      <c r="Y7" s="25">
        <v>118.09</v>
      </c>
      <c r="Z7" s="25">
        <v>108.14</v>
      </c>
      <c r="AA7" s="25">
        <v>119.75</v>
      </c>
      <c r="AB7" s="25">
        <v>116.08</v>
      </c>
      <c r="AC7" s="25">
        <v>110.66</v>
      </c>
      <c r="AD7" s="25">
        <v>109.01</v>
      </c>
      <c r="AE7" s="25">
        <v>108.83</v>
      </c>
      <c r="AF7" s="25">
        <v>109.23</v>
      </c>
      <c r="AG7" s="25">
        <v>108.04</v>
      </c>
      <c r="AH7" s="25">
        <v>108.7</v>
      </c>
      <c r="AI7" s="25">
        <v>0</v>
      </c>
      <c r="AJ7" s="25">
        <v>0</v>
      </c>
      <c r="AK7" s="25">
        <v>0</v>
      </c>
      <c r="AL7" s="25">
        <v>0</v>
      </c>
      <c r="AM7" s="25">
        <v>0</v>
      </c>
      <c r="AN7" s="25">
        <v>2.74</v>
      </c>
      <c r="AO7" s="25">
        <v>3.7</v>
      </c>
      <c r="AP7" s="25">
        <v>4.34</v>
      </c>
      <c r="AQ7" s="25">
        <v>4.6900000000000004</v>
      </c>
      <c r="AR7" s="25">
        <v>4.72</v>
      </c>
      <c r="AS7" s="25">
        <v>1.34</v>
      </c>
      <c r="AT7" s="25">
        <v>370.5</v>
      </c>
      <c r="AU7" s="25">
        <v>503.5</v>
      </c>
      <c r="AV7" s="25">
        <v>473.1</v>
      </c>
      <c r="AW7" s="25">
        <v>386.51</v>
      </c>
      <c r="AX7" s="25">
        <v>507.99</v>
      </c>
      <c r="AY7" s="25">
        <v>366.03</v>
      </c>
      <c r="AZ7" s="25">
        <v>365.18</v>
      </c>
      <c r="BA7" s="25">
        <v>327.77</v>
      </c>
      <c r="BB7" s="25">
        <v>338.02</v>
      </c>
      <c r="BC7" s="25">
        <v>345.94</v>
      </c>
      <c r="BD7" s="25">
        <v>252.29</v>
      </c>
      <c r="BE7" s="25">
        <v>89.9</v>
      </c>
      <c r="BF7" s="25">
        <v>85.26</v>
      </c>
      <c r="BG7" s="25">
        <v>88.08</v>
      </c>
      <c r="BH7" s="25">
        <v>74.209999999999994</v>
      </c>
      <c r="BI7" s="25">
        <v>70.09</v>
      </c>
      <c r="BJ7" s="25">
        <v>370.12</v>
      </c>
      <c r="BK7" s="25">
        <v>371.65</v>
      </c>
      <c r="BL7" s="25">
        <v>397.1</v>
      </c>
      <c r="BM7" s="25">
        <v>379.91</v>
      </c>
      <c r="BN7" s="25">
        <v>386.61</v>
      </c>
      <c r="BO7" s="25">
        <v>268.07</v>
      </c>
      <c r="BP7" s="25">
        <v>113.01</v>
      </c>
      <c r="BQ7" s="25">
        <v>117.09</v>
      </c>
      <c r="BR7" s="25">
        <v>106.43</v>
      </c>
      <c r="BS7" s="25">
        <v>119.27</v>
      </c>
      <c r="BT7" s="25">
        <v>115.37</v>
      </c>
      <c r="BU7" s="25">
        <v>100.42</v>
      </c>
      <c r="BV7" s="25">
        <v>98.77</v>
      </c>
      <c r="BW7" s="25">
        <v>95.79</v>
      </c>
      <c r="BX7" s="25">
        <v>98.3</v>
      </c>
      <c r="BY7" s="25">
        <v>93.82</v>
      </c>
      <c r="BZ7" s="25">
        <v>97.47</v>
      </c>
      <c r="CA7" s="25">
        <v>134.44</v>
      </c>
      <c r="CB7" s="25">
        <v>129.78</v>
      </c>
      <c r="CC7" s="25">
        <v>128.01</v>
      </c>
      <c r="CD7" s="25">
        <v>127.28</v>
      </c>
      <c r="CE7" s="25">
        <v>132.18</v>
      </c>
      <c r="CF7" s="25">
        <v>171.67</v>
      </c>
      <c r="CG7" s="25">
        <v>173.67</v>
      </c>
      <c r="CH7" s="25">
        <v>171.13</v>
      </c>
      <c r="CI7" s="25">
        <v>173.7</v>
      </c>
      <c r="CJ7" s="25">
        <v>178.94</v>
      </c>
      <c r="CK7" s="25">
        <v>174.75</v>
      </c>
      <c r="CL7" s="25">
        <v>65.67</v>
      </c>
      <c r="CM7" s="25">
        <v>65.27</v>
      </c>
      <c r="CN7" s="25">
        <v>66.61</v>
      </c>
      <c r="CO7" s="25">
        <v>66.83</v>
      </c>
      <c r="CP7" s="25">
        <v>65.34</v>
      </c>
      <c r="CQ7" s="25">
        <v>59.74</v>
      </c>
      <c r="CR7" s="25">
        <v>59.67</v>
      </c>
      <c r="CS7" s="25">
        <v>60.12</v>
      </c>
      <c r="CT7" s="25">
        <v>60.34</v>
      </c>
      <c r="CU7" s="25">
        <v>59.54</v>
      </c>
      <c r="CV7" s="25">
        <v>59.97</v>
      </c>
      <c r="CW7" s="25">
        <v>96.43</v>
      </c>
      <c r="CX7" s="25">
        <v>97.13</v>
      </c>
      <c r="CY7" s="25">
        <v>97.54</v>
      </c>
      <c r="CZ7" s="25">
        <v>97.35</v>
      </c>
      <c r="DA7" s="25">
        <v>98.07</v>
      </c>
      <c r="DB7" s="25">
        <v>84.8</v>
      </c>
      <c r="DC7" s="25">
        <v>84.6</v>
      </c>
      <c r="DD7" s="25">
        <v>84.24</v>
      </c>
      <c r="DE7" s="25">
        <v>84.19</v>
      </c>
      <c r="DF7" s="25">
        <v>83.93</v>
      </c>
      <c r="DG7" s="25">
        <v>89.76</v>
      </c>
      <c r="DH7" s="25">
        <v>38.340000000000003</v>
      </c>
      <c r="DI7" s="25">
        <v>39.090000000000003</v>
      </c>
      <c r="DJ7" s="25">
        <v>39.82</v>
      </c>
      <c r="DK7" s="25">
        <v>40.49</v>
      </c>
      <c r="DL7" s="25">
        <v>41.76</v>
      </c>
      <c r="DM7" s="25">
        <v>47.66</v>
      </c>
      <c r="DN7" s="25">
        <v>48.17</v>
      </c>
      <c r="DO7" s="25">
        <v>48.83</v>
      </c>
      <c r="DP7" s="25">
        <v>49.96</v>
      </c>
      <c r="DQ7" s="25">
        <v>50.82</v>
      </c>
      <c r="DR7" s="25">
        <v>51.51</v>
      </c>
      <c r="DS7" s="25">
        <v>3.17</v>
      </c>
      <c r="DT7" s="25">
        <v>3.7</v>
      </c>
      <c r="DU7" s="25">
        <v>3.62</v>
      </c>
      <c r="DV7" s="25">
        <v>3.67</v>
      </c>
      <c r="DW7" s="25">
        <v>4.03</v>
      </c>
      <c r="DX7" s="25">
        <v>15.1</v>
      </c>
      <c r="DY7" s="25">
        <v>17.12</v>
      </c>
      <c r="DZ7" s="25">
        <v>18.18</v>
      </c>
      <c r="EA7" s="25">
        <v>19.32</v>
      </c>
      <c r="EB7" s="25">
        <v>21.16</v>
      </c>
      <c r="EC7" s="25">
        <v>23.75</v>
      </c>
      <c r="ED7" s="25">
        <v>1.94</v>
      </c>
      <c r="EE7" s="25">
        <v>1.81</v>
      </c>
      <c r="EF7" s="25">
        <v>2.79</v>
      </c>
      <c r="EG7" s="25">
        <v>2.02</v>
      </c>
      <c r="EH7" s="25">
        <v>1.66</v>
      </c>
      <c r="EI7" s="25">
        <v>0.57999999999999996</v>
      </c>
      <c r="EJ7" s="25">
        <v>0.54</v>
      </c>
      <c r="EK7" s="25">
        <v>0.56999999999999995</v>
      </c>
      <c r="EL7" s="25">
        <v>0.52</v>
      </c>
      <c r="EM7" s="25">
        <v>0.48</v>
      </c>
      <c r="EN7" s="25">
        <v>0.67</v>
      </c>
    </row>
    <row r="8" spans="1:144" x14ac:dyDescent="0.2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25">
      <c r="B11">
        <v>4</v>
      </c>
      <c r="C11">
        <v>3</v>
      </c>
      <c r="D11">
        <v>2</v>
      </c>
      <c r="E11">
        <v>1</v>
      </c>
      <c r="F11">
        <v>0</v>
      </c>
      <c r="G11" t="s">
        <v>105</v>
      </c>
    </row>
    <row r="12" spans="1:144" x14ac:dyDescent="0.25">
      <c r="B12">
        <v>1</v>
      </c>
      <c r="C12">
        <v>1</v>
      </c>
      <c r="D12">
        <v>2</v>
      </c>
      <c r="E12">
        <v>3</v>
      </c>
      <c r="F12">
        <v>4</v>
      </c>
      <c r="G12" t="s">
        <v>106</v>
      </c>
    </row>
    <row r="13" spans="1:144" x14ac:dyDescent="0.25">
      <c r="B13" t="s">
        <v>107</v>
      </c>
      <c r="C13" t="s">
        <v>108</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2024-02-02T02:34:52Z</cp:lastPrinted>
  <dcterms:created xsi:type="dcterms:W3CDTF">2023-12-05T00:55:50Z</dcterms:created>
  <dcterms:modified xsi:type="dcterms:W3CDTF">2024-02-22T06:22:56Z</dcterms:modified>
  <cp:category/>
</cp:coreProperties>
</file>