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7_高浜市\下水道\"/>
    </mc:Choice>
  </mc:AlternateContent>
  <xr:revisionPtr revIDLastSave="0" documentId="13_ncr:1_{4978758C-E7C2-45B4-B92D-2C66DC468497}" xr6:coauthVersionLast="47" xr6:coauthVersionMax="47" xr10:uidLastSave="{00000000-0000-0000-0000-000000000000}"/>
  <workbookProtection workbookAlgorithmName="SHA-512" workbookHashValue="kctX/Hh4oAb9DuIhNRXkX09WsGZY2hQL9OI8C8AZWQRuad9pstGsAJz6zs7NlkqUFhl9VmfBsGXFAFJjaXbbzg==" workbookSaltValue="lvV36kgRP4GWYsvPHN+EW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P10"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<sst xmlns="http://schemas.openxmlformats.org/spreadsheetml/2006/main" count="278" uniqueCount="116">
  <si>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</si>
  <si>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</si>
  <si>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</si>
  <si>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</si>
  <si>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</si>
  <si>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</si>
  <si>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</si>
  <si>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</si>
  <si>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</si>
  <si>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</si>
  <si>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</si>
  <si>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</si>
  <si>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</si>
  <si>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</si>
  <si>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</si>
  <si>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</si>
  <si>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</si>
  <si>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</si>
  <si>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</si>
  <si>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</si>
  <si>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</si>
  <si>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</si>
  <si>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</si>
  <si>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</si>
  <si>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</si>
  <si>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</si>
  <si>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</si>
  <si>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</si>
  <si>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</si>
  <si>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</si>
  <si>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</si>
  <si>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</si>
  <si>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</si>
  <si>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</si>
  <si>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</si>
  <si>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</si>
  <si>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</si>
  <si>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</si>
  <si>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</si>
  <si>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</si>
  <si>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</si>
  <si>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</si>
  <si>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</si>
  <si>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</si>
  <si>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</si>
  <si>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</si>
  <si>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</si>
  <si>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</si>
  <si>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</si>
  <si>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</si>
  <si>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</si>
  <si>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</si>
  <si>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</si>
  <si>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</si>
  <si>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</si>
  <si>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</si>
  <si>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</si>
  <si>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</si>
  <si>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</si>
  <si>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</si>
  <si>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</si>
  <si>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</si>
  <si>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</si>
  <si>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</si>
  <si>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</si>
  <si>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</si>
  <si>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</si>
  <si>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</si>
  <si>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</si>
  <si>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</si>
  <si>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</si>
  <si>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</si>
  <si>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</si>
  <si>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</si>
  <si>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</si>
  <si>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</si>
  <si>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</si>
  <si>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</si>
  <si>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</si>
  <si>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</si>
  <si>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</si>
  <si>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</si>
  <si>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</si>
  <si>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</si>
  <si>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</si>
  <si>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</si>
  <si>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</si>
  <si>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</si>
  <si>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</si>
  <si>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</si>
  <si>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</si>
  <si>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</si>
  <si>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</si>
  <si>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</si>
  <si>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</si>
  <si>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</si>
  <si>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</si>
  <si>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</si>
  <si>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</si>
  <si>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</si>
  <si>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</si>
  <si>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</si>
  <si>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</si>
  <si>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</si>
  <si>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</si>
  <si>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</si>
  <si>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</si>
  <si>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</si>
  <si>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</si>
  <si>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</si>
  <si>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</si>
  <si>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</si>
  <si>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</si>
  <si>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
　全国平均、類似団体平均ともに下回っています。地方公営企業法の適用の際に、構築物、機械装置、車両運搬具などの償却資産については、資産取得時から減価償却が行われてきたものとして算定した資産の帳簿価額（帳簿原価－減価償却累計相当額）をもって法適用時の帳簿原価（取得価額）としています。そのため、値は実際の償却率よりも低くなっています。
②管渠老朽化率について
　耐用年数を経過した管渠はないため、０％となっています。
③管渠改善率
　耐用年数を経過した管渠がなく、当年度に更新を行った管渠はありません。</t>
    <phoneticPr fontId="4"/>
  </si>
  <si>
    <t>　現在の下水道普及率は、67.4％であり今後も整備を進め、下水道接続者数の増加に努め、安定した収益を確保するとともに、整備拡大に伴う投資及び、将来の管渠の老朽化に伴う更新投資とその財源についてしっかりと把握し、経営の健全化を目指します。
　経営戦略につきましては、令和元年9月に策定済、令和5年度末に改定予定となっています。</t>
    <rPh sb="150" eb="152">
      <t>カイテイ</t>
    </rPh>
    <phoneticPr fontId="4"/>
  </si>
  <si>
    <t>令和元年度より地方公営企業法の財務規定を適用したため、平成30年度以前の数値は全て0となっています。
①経常収支比率について
　100％以上(=黒字)ではあるものの、収支の不足分は、一般会計からの繰入金で賄っている状況にあります。
③流動比率について
　100％を下回っている主な理由は、翌年度に支払う企業債の償還額が含まれているためです。この償還の原資の一部は一般会計からの繰入金を予定しています。
④企業債残高対事業規模比率について
　全国平均、類似団体平均をともに下回っています。今後も必要な更新を先送りすることなく、適切な額の企業債を借り入れていく予定です。
⑤経費回収率について
　数値が100％未満であるため、使用料で回収すべき経費を全て使用料で賄えていない状況であります。その原因は、下水道事業の性質上、供用開始後間もない場合は接続率が低く使用料収入が少額となるからです。現在は、供用開始区域を広げている最中であり、下水道の接続件数が増加している状況にある一方、接続に伴う汚水処理費も増加するため、年度により経費回収率は微増・微減となりますが、長期的には改善していく予定です。
⑥汚水処理原価について
　有収水量１㎥当たりの汚水処理に要した費用が全国平均よりも高くなっています。その原因は、⑤の経費回収率同様、接続率が低いため有収水量が過少となっているためであります。
⑧水洗化率について
　全国平均、類似団体平均ともに下回っているため、引き続き、未接続世帯に対するＰＲ活動など、水洗化率向上に向けた対策に取り組んでいく必要があると考えています。</t>
    <rPh sb="68" eb="70">
      <t>イジョウ</t>
    </rPh>
    <rPh sb="530" eb="532">
      <t>ゼンコク</t>
    </rPh>
    <rPh sb="532" eb="534">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</si>
</sst>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A1-467C-84F0-85E93A2FBD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0.09</c:v>
                </c:pt>
                <c:pt idx="4">
                  <c:v>0.25</c:v>
                </c:pt>
              </c:numCache>
            </c:numRef>
          </c:val>
          <c:smooth val="0"/>
          <c:extLst>
            <c:ext xmlns:c16="http://schemas.microsoft.com/office/drawing/2014/chart" uri="{C3380CC4-5D6E-409C-BE32-E72D297353CC}">
              <c16:uniqueId val="{00000001-D0A1-467C-84F0-85E93A2FBD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1-4359-90AA-63A9B3976E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66.180000000000007</c:v>
                </c:pt>
                <c:pt idx="3">
                  <c:v>56.39</c:v>
                </c:pt>
                <c:pt idx="4">
                  <c:v>55.67</c:v>
                </c:pt>
              </c:numCache>
            </c:numRef>
          </c:val>
          <c:smooth val="0"/>
          <c:extLst>
            <c:ext xmlns:c16="http://schemas.microsoft.com/office/drawing/2014/chart" uri="{C3380CC4-5D6E-409C-BE32-E72D297353CC}">
              <c16:uniqueId val="{00000001-B591-4359-90AA-63A9B3976E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81.48</c:v>
                </c:pt>
                <c:pt idx="3">
                  <c:v>80.33</c:v>
                </c:pt>
                <c:pt idx="4">
                  <c:v>79.14</c:v>
                </c:pt>
              </c:numCache>
            </c:numRef>
          </c:val>
          <c:extLst>
            <c:ext xmlns:c16="http://schemas.microsoft.com/office/drawing/2014/chart" uri="{C3380CC4-5D6E-409C-BE32-E72D297353CC}">
              <c16:uniqueId val="{00000000-D831-436E-B434-C070623321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91.87</c:v>
                </c:pt>
                <c:pt idx="3">
                  <c:v>91.45</c:v>
                </c:pt>
                <c:pt idx="4">
                  <c:v>91</c:v>
                </c:pt>
              </c:numCache>
            </c:numRef>
          </c:val>
          <c:smooth val="0"/>
          <c:extLst>
            <c:ext xmlns:c16="http://schemas.microsoft.com/office/drawing/2014/chart" uri="{C3380CC4-5D6E-409C-BE32-E72D297353CC}">
              <c16:uniqueId val="{00000001-D831-436E-B434-C070623321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102.04</c:v>
                </c:pt>
                <c:pt idx="3">
                  <c:v>91.69</c:v>
                </c:pt>
                <c:pt idx="4">
                  <c:v>101.89</c:v>
                </c:pt>
              </c:numCache>
            </c:numRef>
          </c:val>
          <c:extLst>
            <c:ext xmlns:c16="http://schemas.microsoft.com/office/drawing/2014/chart" uri="{C3380CC4-5D6E-409C-BE32-E72D297353CC}">
              <c16:uniqueId val="{00000000-BAE6-4714-8464-8A7D8D5DC5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105.89</c:v>
                </c:pt>
                <c:pt idx="3">
                  <c:v>104.59</c:v>
                </c:pt>
                <c:pt idx="4">
                  <c:v>102.96</c:v>
                </c:pt>
              </c:numCache>
            </c:numRef>
          </c:val>
          <c:smooth val="0"/>
          <c:extLst>
            <c:ext xmlns:c16="http://schemas.microsoft.com/office/drawing/2014/chart" uri="{C3380CC4-5D6E-409C-BE32-E72D297353CC}">
              <c16:uniqueId val="{00000001-BAE6-4714-8464-8A7D8D5DC5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2.62</c:v>
                </c:pt>
                <c:pt idx="3">
                  <c:v>5.07</c:v>
                </c:pt>
                <c:pt idx="4">
                  <c:v>7.11</c:v>
                </c:pt>
              </c:numCache>
            </c:numRef>
          </c:val>
          <c:extLst>
            <c:ext xmlns:c16="http://schemas.microsoft.com/office/drawing/2014/chart" uri="{C3380CC4-5D6E-409C-BE32-E72D297353CC}">
              <c16:uniqueId val="{00000000-D725-4D3D-B856-38E55B2B03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19.78</c:v>
                </c:pt>
                <c:pt idx="3">
                  <c:v>14.8</c:v>
                </c:pt>
                <c:pt idx="4">
                  <c:v>17.149999999999999</c:v>
                </c:pt>
              </c:numCache>
            </c:numRef>
          </c:val>
          <c:smooth val="0"/>
          <c:extLst>
            <c:ext xmlns:c16="http://schemas.microsoft.com/office/drawing/2014/chart" uri="{C3380CC4-5D6E-409C-BE32-E72D297353CC}">
              <c16:uniqueId val="{00000001-D725-4D3D-B856-38E55B2B03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FC-4FA5-B2E9-AA440EFB01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0.44</c:v>
                </c:pt>
                <c:pt idx="3">
                  <c:v>0.1</c:v>
                </c:pt>
                <c:pt idx="4">
                  <c:v>0.14000000000000001</c:v>
                </c:pt>
              </c:numCache>
            </c:numRef>
          </c:val>
          <c:smooth val="0"/>
          <c:extLst>
            <c:ext xmlns:c16="http://schemas.microsoft.com/office/drawing/2014/chart" uri="{C3380CC4-5D6E-409C-BE32-E72D297353CC}">
              <c16:uniqueId val="{00000001-76FC-4FA5-B2E9-AA440EFB01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84-497E-BF81-EF58499D19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0.83</c:v>
                </c:pt>
                <c:pt idx="3">
                  <c:v>0.83</c:v>
                </c:pt>
                <c:pt idx="4">
                  <c:v>1.22</c:v>
                </c:pt>
              </c:numCache>
            </c:numRef>
          </c:val>
          <c:smooth val="0"/>
          <c:extLst>
            <c:ext xmlns:c16="http://schemas.microsoft.com/office/drawing/2014/chart" uri="{C3380CC4-5D6E-409C-BE32-E72D297353CC}">
              <c16:uniqueId val="{00000001-0884-497E-BF81-EF58499D19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60.09</c:v>
                </c:pt>
                <c:pt idx="3">
                  <c:v>79.2</c:v>
                </c:pt>
                <c:pt idx="4">
                  <c:v>69.16</c:v>
                </c:pt>
              </c:numCache>
            </c:numRef>
          </c:val>
          <c:extLst>
            <c:ext xmlns:c16="http://schemas.microsoft.com/office/drawing/2014/chart" uri="{C3380CC4-5D6E-409C-BE32-E72D297353CC}">
              <c16:uniqueId val="{00000000-D09D-401C-ABDC-107F435F31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61.2</c:v>
                </c:pt>
                <c:pt idx="3">
                  <c:v>57.6</c:v>
                </c:pt>
                <c:pt idx="4">
                  <c:v>58.15</c:v>
                </c:pt>
              </c:numCache>
            </c:numRef>
          </c:val>
          <c:smooth val="0"/>
          <c:extLst>
            <c:ext xmlns:c16="http://schemas.microsoft.com/office/drawing/2014/chart" uri="{C3380CC4-5D6E-409C-BE32-E72D297353CC}">
              <c16:uniqueId val="{00000001-D09D-401C-ABDC-107F435F31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656.62</c:v>
                </c:pt>
                <c:pt idx="3">
                  <c:v>610.28</c:v>
                </c:pt>
                <c:pt idx="4">
                  <c:v>521.6</c:v>
                </c:pt>
              </c:numCache>
            </c:numRef>
          </c:val>
          <c:extLst>
            <c:ext xmlns:c16="http://schemas.microsoft.com/office/drawing/2014/chart" uri="{C3380CC4-5D6E-409C-BE32-E72D297353CC}">
              <c16:uniqueId val="{00000000-F991-4061-BDCF-9A7E1E403C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1033.5999999999999</c:v>
                </c:pt>
                <c:pt idx="3">
                  <c:v>1008.36</c:v>
                </c:pt>
                <c:pt idx="4">
                  <c:v>880.28</c:v>
                </c:pt>
              </c:numCache>
            </c:numRef>
          </c:val>
          <c:smooth val="0"/>
          <c:extLst>
            <c:ext xmlns:c16="http://schemas.microsoft.com/office/drawing/2014/chart" uri="{C3380CC4-5D6E-409C-BE32-E72D297353CC}">
              <c16:uniqueId val="{00000001-F991-4061-BDCF-9A7E1E403C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81.12</c:v>
                </c:pt>
                <c:pt idx="3">
                  <c:v>79.69</c:v>
                </c:pt>
                <c:pt idx="4">
                  <c:v>78.63</c:v>
                </c:pt>
              </c:numCache>
            </c:numRef>
          </c:val>
          <c:extLst>
            <c:ext xmlns:c16="http://schemas.microsoft.com/office/drawing/2014/chart" uri="{C3380CC4-5D6E-409C-BE32-E72D297353CC}">
              <c16:uniqueId val="{00000000-7554-450C-B678-E143E332AE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85.39</c:v>
                </c:pt>
                <c:pt idx="3">
                  <c:v>85.67</c:v>
                </c:pt>
                <c:pt idx="4">
                  <c:v>86.23</c:v>
                </c:pt>
              </c:numCache>
            </c:numRef>
          </c:val>
          <c:smooth val="0"/>
          <c:extLst>
            <c:ext xmlns:c16="http://schemas.microsoft.com/office/drawing/2014/chart" uri="{C3380CC4-5D6E-409C-BE32-E72D297353CC}">
              <c16:uniqueId val="{00000001-7554-450C-B678-E143E332AE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5FD9-4C1D-B807-02E430F3E7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150.96</c:v>
                </c:pt>
                <c:pt idx="3">
                  <c:v>146.12</c:v>
                </c:pt>
                <c:pt idx="4">
                  <c:v>150.44</c:v>
                </c:pt>
              </c:numCache>
            </c:numRef>
          </c:val>
          <c:smooth val="0"/>
          <c:extLst>
            <c:ext xmlns:c16="http://schemas.microsoft.com/office/drawing/2014/chart" uri="{C3380CC4-5D6E-409C-BE32-E72D297353CC}">
              <c16:uniqueId val="{00000001-5FD9-4C1D-B807-02E430F3E7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高浜市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Bc2</v>
      </c>
      <c r="X8" s="35"/>
      <c r="Y8" s="35"/>
      <c r="Z8" s="35"/>
      <c r="AA8" s="35"/>
      <c r="AB8" s="35"/>
      <c r="AC8" s="35"/>
      <c r="AD8" s="36" t="str">
        <f>データ!$M$6</f>
        <v>非設置</v>
      </c>
      <c r="AE8" s="36"/>
      <c r="AF8" s="36"/>
      <c r="AG8" s="36"/>
      <c r="AH8" s="36"/>
      <c r="AI8" s="36"/>
      <c r="AJ8" s="36"/>
      <c r="AK8" s="3"/>
      <c r="AL8" s="37">
        <f>データ!S6</f>
        <v>49280</v>
      </c>
      <c r="AM8" s="37"/>
      <c r="AN8" s="37"/>
      <c r="AO8" s="37"/>
      <c r="AP8" s="37"/>
      <c r="AQ8" s="37"/>
      <c r="AR8" s="37"/>
      <c r="AS8" s="37"/>
      <c r="AT8" s="38">
        <f>データ!T6</f>
        <v>13.11</v>
      </c>
      <c r="AU8" s="38"/>
      <c r="AV8" s="38"/>
      <c r="AW8" s="38"/>
      <c r="AX8" s="38"/>
      <c r="AY8" s="38"/>
      <c r="AZ8" s="38"/>
      <c r="BA8" s="38"/>
      <c r="BB8" s="38">
        <f>データ!U6</f>
        <v>3758.96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f>データ!O6</f>
        <v>54.37</v>
      </c>
      <c r="J10" s="38"/>
      <c r="K10" s="38"/>
      <c r="L10" s="38"/>
      <c r="M10" s="38"/>
      <c r="N10" s="38"/>
      <c r="O10" s="38"/>
      <c r="P10" s="38">
        <f>データ!P6</f>
        <v>67.41</v>
      </c>
      <c r="Q10" s="38"/>
      <c r="R10" s="38"/>
      <c r="S10" s="38"/>
      <c r="T10" s="38"/>
      <c r="U10" s="38"/>
      <c r="V10" s="38"/>
      <c r="W10" s="38">
        <f>データ!Q6</f>
        <v>92.66</v>
      </c>
      <c r="X10" s="38"/>
      <c r="Y10" s="38"/>
      <c r="Z10" s="38"/>
      <c r="AA10" s="38"/>
      <c r="AB10" s="38"/>
      <c r="AC10" s="38"/>
      <c r="AD10" s="37">
        <f>データ!R6</f>
        <v>1760</v>
      </c>
      <c r="AE10" s="37"/>
      <c r="AF10" s="37"/>
      <c r="AG10" s="37"/>
      <c r="AH10" s="37"/>
      <c r="AI10" s="37"/>
      <c r="AJ10" s="37"/>
      <c r="AK10" s="2"/>
      <c r="AL10" s="37">
        <f>データ!V6</f>
        <v>33228</v>
      </c>
      <c r="AM10" s="37"/>
      <c r="AN10" s="37"/>
      <c r="AO10" s="37"/>
      <c r="AP10" s="37"/>
      <c r="AQ10" s="37"/>
      <c r="AR10" s="37"/>
      <c r="AS10" s="37"/>
      <c r="AT10" s="38">
        <f>データ!W6</f>
        <v>5.81</v>
      </c>
      <c r="AU10" s="38"/>
      <c r="AV10" s="38"/>
      <c r="AW10" s="38"/>
      <c r="AX10" s="38"/>
      <c r="AY10" s="38"/>
      <c r="AZ10" s="38"/>
      <c r="BA10" s="38"/>
      <c r="BB10" s="38">
        <f>データ!X6</f>
        <v>5719.1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nU48AQpcXbTePbWETnyjk98dMedTEhoVb/f1cD5Naih39eQDN5QymodmaCDL8oR4TYfVBVfQ+s73n9lpkYMCg==" saltValue="DVGFWAyIkvrMi+YNMWRr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232271</v>
      </c>
      <c r="D6" s="19">
        <f t="shared" si="3"/>
        <v>46</v>
      </c>
      <c r="E6" s="19">
        <f t="shared" si="3"/>
        <v>17</v>
      </c>
      <c r="F6" s="19">
        <f t="shared" si="3"/>
        <v>1</v>
      </c>
      <c r="G6" s="19">
        <f t="shared" si="3"/>
        <v>0</v>
      </c>
      <c r="H6" s="19" t="str">
        <f t="shared" si="3"/>
        <v>愛知県　高浜市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54.37</v>
      </c>
      <c r="P6" s="20">
        <f t="shared" si="3"/>
        <v>67.41</v>
      </c>
      <c r="Q6" s="20">
        <f t="shared" si="3"/>
        <v>92.66</v>
      </c>
      <c r="R6" s="20">
        <f t="shared" si="3"/>
        <v>1760</v>
      </c>
      <c r="S6" s="20">
        <f t="shared" si="3"/>
        <v>49280</v>
      </c>
      <c r="T6" s="20">
        <f t="shared" si="3"/>
        <v>13.11</v>
      </c>
      <c r="U6" s="20">
        <f t="shared" si="3"/>
        <v>3758.96</v>
      </c>
      <c r="V6" s="20">
        <f t="shared" si="3"/>
        <v>33228</v>
      </c>
      <c r="W6" s="20">
        <f t="shared" si="3"/>
        <v>5.81</v>
      </c>
      <c r="X6" s="20">
        <f t="shared" si="3"/>
        <v>5719.1</v>
      </c>
      <c r="Y6" s="21" t="str">
        <f>IF(Y7="",NA(),Y7)</f>
        <v>-</v>
      </c>
      <c r="Z6" s="21" t="str">
        <f t="shared" ref="Z6:AH6" si="4">IF(Z7="",NA(),Z7)</f>
        <v>-</v>
      </c>
      <c r="AA6" s="21">
        <f t="shared" si="4"/>
        <v>102.04</v>
      </c>
      <c r="AB6" s="21">
        <f t="shared" si="4"/>
        <v>91.69</v>
      </c>
      <c r="AC6" s="21">
        <f t="shared" si="4"/>
        <v>101.89</v>
      </c>
      <c r="AD6" s="21" t="str">
        <f t="shared" si="4"/>
        <v>-</v>
      </c>
      <c r="AE6" s="21" t="str">
        <f t="shared" si="4"/>
        <v>-</v>
      </c>
      <c r="AF6" s="21">
        <f t="shared" si="4"/>
        <v>105.89</v>
      </c>
      <c r="AG6" s="21">
        <f t="shared" si="4"/>
        <v>104.59</v>
      </c>
      <c r="AH6" s="21">
        <f t="shared" si="4"/>
        <v>102.96</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0.83</v>
      </c>
      <c r="AR6" s="21">
        <f t="shared" si="5"/>
        <v>0.83</v>
      </c>
      <c r="AS6" s="21">
        <f t="shared" si="5"/>
        <v>1.22</v>
      </c>
      <c r="AT6" s="20" t="str">
        <f>IF(AT7="","",IF(AT7="-","【-】","【"&amp;SUBSTITUTE(TEXT(AT7,"#,##0.00"),"-","△")&amp;"】"))</f>
        <v>【3.09】</v>
      </c>
      <c r="AU6" s="21" t="str">
        <f>IF(AU7="",NA(),AU7)</f>
        <v>-</v>
      </c>
      <c r="AV6" s="21" t="str">
        <f t="shared" ref="AV6:BD6" si="6">IF(AV7="",NA(),AV7)</f>
        <v>-</v>
      </c>
      <c r="AW6" s="21">
        <f t="shared" si="6"/>
        <v>60.09</v>
      </c>
      <c r="AX6" s="21">
        <f t="shared" si="6"/>
        <v>79.2</v>
      </c>
      <c r="AY6" s="21">
        <f t="shared" si="6"/>
        <v>69.16</v>
      </c>
      <c r="AZ6" s="21" t="str">
        <f t="shared" si="6"/>
        <v>-</v>
      </c>
      <c r="BA6" s="21" t="str">
        <f t="shared" si="6"/>
        <v>-</v>
      </c>
      <c r="BB6" s="21">
        <f t="shared" si="6"/>
        <v>61.2</v>
      </c>
      <c r="BC6" s="21">
        <f t="shared" si="6"/>
        <v>57.6</v>
      </c>
      <c r="BD6" s="21">
        <f t="shared" si="6"/>
        <v>58.15</v>
      </c>
      <c r="BE6" s="20" t="str">
        <f>IF(BE7="","",IF(BE7="-","【-】","【"&amp;SUBSTITUTE(TEXT(BE7,"#,##0.00"),"-","△")&amp;"】"))</f>
        <v>【71.39】</v>
      </c>
      <c r="BF6" s="21" t="str">
        <f>IF(BF7="",NA(),BF7)</f>
        <v>-</v>
      </c>
      <c r="BG6" s="21" t="str">
        <f t="shared" ref="BG6:BO6" si="7">IF(BG7="",NA(),BG7)</f>
        <v>-</v>
      </c>
      <c r="BH6" s="21">
        <f t="shared" si="7"/>
        <v>656.62</v>
      </c>
      <c r="BI6" s="21">
        <f t="shared" si="7"/>
        <v>610.28</v>
      </c>
      <c r="BJ6" s="21">
        <f t="shared" si="7"/>
        <v>521.6</v>
      </c>
      <c r="BK6" s="21" t="str">
        <f t="shared" si="7"/>
        <v>-</v>
      </c>
      <c r="BL6" s="21" t="str">
        <f t="shared" si="7"/>
        <v>-</v>
      </c>
      <c r="BM6" s="21">
        <f t="shared" si="7"/>
        <v>1033.5999999999999</v>
      </c>
      <c r="BN6" s="21">
        <f t="shared" si="7"/>
        <v>1008.36</v>
      </c>
      <c r="BO6" s="21">
        <f t="shared" si="7"/>
        <v>880.28</v>
      </c>
      <c r="BP6" s="20" t="str">
        <f>IF(BP7="","",IF(BP7="-","【-】","【"&amp;SUBSTITUTE(TEXT(BP7,"#,##0.00"),"-","△")&amp;"】"))</f>
        <v>【669.11】</v>
      </c>
      <c r="BQ6" s="21" t="str">
        <f>IF(BQ7="",NA(),BQ7)</f>
        <v>-</v>
      </c>
      <c r="BR6" s="21" t="str">
        <f t="shared" ref="BR6:BZ6" si="8">IF(BR7="",NA(),BR7)</f>
        <v>-</v>
      </c>
      <c r="BS6" s="21">
        <f t="shared" si="8"/>
        <v>81.12</v>
      </c>
      <c r="BT6" s="21">
        <f t="shared" si="8"/>
        <v>79.69</v>
      </c>
      <c r="BU6" s="21">
        <f t="shared" si="8"/>
        <v>78.63</v>
      </c>
      <c r="BV6" s="21" t="str">
        <f t="shared" si="8"/>
        <v>-</v>
      </c>
      <c r="BW6" s="21" t="str">
        <f t="shared" si="8"/>
        <v>-</v>
      </c>
      <c r="BX6" s="21">
        <f t="shared" si="8"/>
        <v>85.39</v>
      </c>
      <c r="BY6" s="21">
        <f t="shared" si="8"/>
        <v>85.67</v>
      </c>
      <c r="BZ6" s="21">
        <f t="shared" si="8"/>
        <v>86.23</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150.96</v>
      </c>
      <c r="CJ6" s="21">
        <f t="shared" si="9"/>
        <v>146.12</v>
      </c>
      <c r="CK6" s="21">
        <f t="shared" si="9"/>
        <v>150.44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66.180000000000007</v>
      </c>
      <c r="CU6" s="21">
        <f t="shared" si="10"/>
        <v>56.39</v>
      </c>
      <c r="CV6" s="21">
        <f t="shared" si="10"/>
        <v>55.67</v>
      </c>
      <c r="CW6" s="20" t="str">
        <f>IF(CW7="","",IF(CW7="-","【-】","【"&amp;SUBSTITUTE(TEXT(CW7,"#,##0.00"),"-","△")&amp;"】"))</f>
        <v>【59.99】</v>
      </c>
      <c r="CX6" s="21" t="str">
        <f>IF(CX7="",NA(),CX7)</f>
        <v>-</v>
      </c>
      <c r="CY6" s="21" t="str">
        <f t="shared" ref="CY6:DG6" si="11">IF(CY7="",NA(),CY7)</f>
        <v>-</v>
      </c>
      <c r="CZ6" s="21">
        <f t="shared" si="11"/>
        <v>81.48</v>
      </c>
      <c r="DA6" s="21">
        <f t="shared" si="11"/>
        <v>80.33</v>
      </c>
      <c r="DB6" s="21">
        <f t="shared" si="11"/>
        <v>79.14</v>
      </c>
      <c r="DC6" s="21" t="str">
        <f t="shared" si="11"/>
        <v>-</v>
      </c>
      <c r="DD6" s="21" t="str">
        <f t="shared" si="11"/>
        <v>-</v>
      </c>
      <c r="DE6" s="21">
        <f t="shared" si="11"/>
        <v>91.87</v>
      </c>
      <c r="DF6" s="21">
        <f t="shared" si="11"/>
        <v>91.45</v>
      </c>
      <c r="DG6" s="21">
        <f t="shared" si="11"/>
        <v>91</v>
      </c>
      <c r="DH6" s="20" t="str">
        <f>IF(DH7="","",IF(DH7="-","【-】","【"&amp;SUBSTITUTE(TEXT(DH7,"#,##0.00"),"-","△")&amp;"】"))</f>
        <v>【95.72】</v>
      </c>
      <c r="DI6" s="21" t="str">
        <f>IF(DI7="",NA(),DI7)</f>
        <v>-</v>
      </c>
      <c r="DJ6" s="21" t="str">
        <f t="shared" ref="DJ6:DR6" si="12">IF(DJ7="",NA(),DJ7)</f>
        <v>-</v>
      </c>
      <c r="DK6" s="21">
        <f t="shared" si="12"/>
        <v>2.62</v>
      </c>
      <c r="DL6" s="21">
        <f t="shared" si="12"/>
        <v>5.07</v>
      </c>
      <c r="DM6" s="21">
        <f t="shared" si="12"/>
        <v>7.11</v>
      </c>
      <c r="DN6" s="21" t="str">
        <f t="shared" si="12"/>
        <v>-</v>
      </c>
      <c r="DO6" s="21" t="str">
        <f t="shared" si="12"/>
        <v>-</v>
      </c>
      <c r="DP6" s="21">
        <f t="shared" si="12"/>
        <v>19.78</v>
      </c>
      <c r="DQ6" s="21">
        <f t="shared" si="12"/>
        <v>14.8</v>
      </c>
      <c r="DR6" s="21">
        <f t="shared" si="12"/>
        <v>17.149999999999999</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0.44</v>
      </c>
      <c r="EB6" s="21">
        <f t="shared" si="13"/>
        <v>0.1</v>
      </c>
      <c r="EC6" s="21">
        <f t="shared" si="13"/>
        <v>0.14000000000000001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0.05</v>
      </c>
      <c r="EM6" s="21">
        <f t="shared" si="14"/>
        <v>0.09</v>
      </c>
      <c r="EN6" s="21">
        <f t="shared" si="14"/>
        <v>0.25</v>
      </c>
      <c r="EO6" s="20" t="str">
        <f>IF(EO7="","",IF(EO7="-","【-】","【"&amp;SUBSTITUTE(TEXT(EO7,"#,##0.00"),"-","△")&amp;"】"))</f>
        <v>【0.24】</v>
      </c>
    </row>
    <row r="7" spans="1:148" s="22" customFormat="1" x14ac:dyDescent="0.25">
      <c r="A7" s="14"/>
      <c r="B7" s="23">
        <v>2021</v>
      </c>
      <c r="C7" s="23">
        <v>232271</v>
      </c>
      <c r="D7" s="23">
        <v>46</v>
      </c>
      <c r="E7" s="23">
        <v>17</v>
      </c>
      <c r="F7" s="23">
        <v>1</v>
      </c>
      <c r="G7" s="23">
        <v>0</v>
      </c>
      <c r="H7" s="23" t="s">
        <v>96</v>
      </c>
      <c r="I7" s="23" t="s">
        <v>97</v>
      </c>
      <c r="J7" s="23" t="s">
        <v>98</v>
      </c>
      <c r="K7" s="23" t="s">
        <v>99</v>
      </c>
      <c r="L7" s="23" t="s">
        <v>100</v>
      </c>
      <c r="M7" s="23" t="s">
        <v>101</v>
      </c>
      <c r="N7" s="24" t="s">
        <v>102</v>
      </c>
      <c r="O7" s="24">
        <v>54.37</v>
      </c>
      <c r="P7" s="24">
        <v>67.41</v>
      </c>
      <c r="Q7" s="24">
        <v>92.66</v>
      </c>
      <c r="R7" s="24">
        <v>1760</v>
      </c>
      <c r="S7" s="24">
        <v>49280</v>
      </c>
      <c r="T7" s="24">
        <v>13.11</v>
      </c>
      <c r="U7" s="24">
        <v>3758.96</v>
      </c>
      <c r="V7" s="24">
        <v>33228</v>
      </c>
      <c r="W7" s="24">
        <v>5.81</v>
      </c>
      <c r="X7" s="24">
        <v>5719.1</v>
      </c>
      <c r="Y7" s="24" t="s">
        <v>102</v>
      </c>
      <c r="Z7" s="24" t="s">
        <v>102</v>
      </c>
      <c r="AA7" s="24">
        <v>102.04</v>
      </c>
      <c r="AB7" s="24">
        <v>91.69</v>
      </c>
      <c r="AC7" s="24">
        <v>101.89</v>
      </c>
      <c r="AD7" s="24" t="s">
        <v>102</v>
      </c>
      <c r="AE7" s="24" t="s">
        <v>102</v>
      </c>
      <c r="AF7" s="24">
        <v>105.89</v>
      </c>
      <c r="AG7" s="24">
        <v>104.59</v>
      </c>
      <c r="AH7" s="24">
        <v>102.96</v>
      </c>
      <c r="AI7" s="24">
        <v>107.02</v>
      </c>
      <c r="AJ7" s="24" t="s">
        <v>102</v>
      </c>
      <c r="AK7" s="24" t="s">
        <v>102</v>
      </c>
      <c r="AL7" s="24">
        <v>0</v>
      </c>
      <c r="AM7" s="24">
        <v>0</v>
      </c>
      <c r="AN7" s="24">
        <v>0</v>
      </c>
      <c r="AO7" s="24" t="s">
        <v>102</v>
      </c>
      <c r="AP7" s="24" t="s">
        <v>102</v>
      </c>
      <c r="AQ7" s="24">
        <v>0.83</v>
      </c>
      <c r="AR7" s="24">
        <v>0.83</v>
      </c>
      <c r="AS7" s="24">
        <v>1.22</v>
      </c>
      <c r="AT7" s="24">
        <v>3.09</v>
      </c>
      <c r="AU7" s="24" t="s">
        <v>102</v>
      </c>
      <c r="AV7" s="24" t="s">
        <v>102</v>
      </c>
      <c r="AW7" s="24">
        <v>60.09</v>
      </c>
      <c r="AX7" s="24">
        <v>79.2</v>
      </c>
      <c r="AY7" s="24">
        <v>69.16</v>
      </c>
      <c r="AZ7" s="24" t="s">
        <v>102</v>
      </c>
      <c r="BA7" s="24" t="s">
        <v>102</v>
      </c>
      <c r="BB7" s="24">
        <v>61.2</v>
      </c>
      <c r="BC7" s="24">
        <v>57.6</v>
      </c>
      <c r="BD7" s="24">
        <v>58.15</v>
      </c>
      <c r="BE7" s="24">
        <v>71.39</v>
      </c>
      <c r="BF7" s="24" t="s">
        <v>102</v>
      </c>
      <c r="BG7" s="24" t="s">
        <v>102</v>
      </c>
      <c r="BH7" s="24">
        <v>656.62</v>
      </c>
      <c r="BI7" s="24">
        <v>610.28</v>
      </c>
      <c r="BJ7" s="24">
        <v>521.6</v>
      </c>
      <c r="BK7" s="24" t="s">
        <v>102</v>
      </c>
      <c r="BL7" s="24" t="s">
        <v>102</v>
      </c>
      <c r="BM7" s="24">
        <v>1033.5999999999999</v>
      </c>
      <c r="BN7" s="24">
        <v>1008.36</v>
      </c>
      <c r="BO7" s="24">
        <v>880.28</v>
      </c>
      <c r="BP7" s="24">
        <v>669.11</v>
      </c>
      <c r="BQ7" s="24" t="s">
        <v>102</v>
      </c>
      <c r="BR7" s="24" t="s">
        <v>102</v>
      </c>
      <c r="BS7" s="24">
        <v>81.12</v>
      </c>
      <c r="BT7" s="24">
        <v>79.69</v>
      </c>
      <c r="BU7" s="24">
        <v>78.63</v>
      </c>
      <c r="BV7" s="24" t="s">
        <v>102</v>
      </c>
      <c r="BW7" s="24" t="s">
        <v>102</v>
      </c>
      <c r="BX7" s="24">
        <v>85.39</v>
      </c>
      <c r="BY7" s="24">
        <v>85.67</v>
      </c>
      <c r="BZ7" s="24">
        <v>86.23</v>
      </c>
      <c r="CA7" s="24">
        <v>99.73</v>
      </c>
      <c r="CB7" s="24" t="s">
        <v>102</v>
      </c>
      <c r="CC7" s="24" t="s">
        <v>102</v>
      </c>
      <c r="CD7" s="24">
        <v>150</v>
      </c>
      <c r="CE7" s="24">
        <v>150</v>
      </c>
      <c r="CF7" s="24">
        <v>150</v>
      </c>
      <c r="CG7" s="24" t="s">
        <v>102</v>
      </c>
      <c r="CH7" s="24" t="s">
        <v>102</v>
      </c>
      <c r="CI7" s="24">
        <v>150.96</v>
      </c>
      <c r="CJ7" s="24">
        <v>146.12</v>
      </c>
      <c r="CK7" s="24">
        <v>150.44</v>
      </c>
      <c r="CL7" s="24">
        <v>134.97999999999999</v>
      </c>
      <c r="CM7" s="24" t="s">
        <v>102</v>
      </c>
      <c r="CN7" s="24" t="s">
        <v>102</v>
      </c>
      <c r="CO7" s="24" t="s">
        <v>102</v>
      </c>
      <c r="CP7" s="24" t="s">
        <v>102</v>
      </c>
      <c r="CQ7" s="24" t="s">
        <v>102</v>
      </c>
      <c r="CR7" s="24" t="s">
        <v>102</v>
      </c>
      <c r="CS7" s="24" t="s">
        <v>102</v>
      </c>
      <c r="CT7" s="24">
        <v>66.180000000000007</v>
      </c>
      <c r="CU7" s="24">
        <v>56.39</v>
      </c>
      <c r="CV7" s="24">
        <v>55.67</v>
      </c>
      <c r="CW7" s="24">
        <v>59.99</v>
      </c>
      <c r="CX7" s="24" t="s">
        <v>102</v>
      </c>
      <c r="CY7" s="24" t="s">
        <v>102</v>
      </c>
      <c r="CZ7" s="24">
        <v>81.48</v>
      </c>
      <c r="DA7" s="24">
        <v>80.33</v>
      </c>
      <c r="DB7" s="24">
        <v>79.14</v>
      </c>
      <c r="DC7" s="24" t="s">
        <v>102</v>
      </c>
      <c r="DD7" s="24" t="s">
        <v>102</v>
      </c>
      <c r="DE7" s="24">
        <v>91.87</v>
      </c>
      <c r="DF7" s="24">
        <v>91.45</v>
      </c>
      <c r="DG7" s="24">
        <v>91</v>
      </c>
      <c r="DH7" s="24">
        <v>95.72</v>
      </c>
      <c r="DI7" s="24" t="s">
        <v>102</v>
      </c>
      <c r="DJ7" s="24" t="s">
        <v>102</v>
      </c>
      <c r="DK7" s="24">
        <v>2.62</v>
      </c>
      <c r="DL7" s="24">
        <v>5.07</v>
      </c>
      <c r="DM7" s="24">
        <v>7.11</v>
      </c>
      <c r="DN7" s="24" t="s">
        <v>102</v>
      </c>
      <c r="DO7" s="24" t="s">
        <v>102</v>
      </c>
      <c r="DP7" s="24">
        <v>19.78</v>
      </c>
      <c r="DQ7" s="24">
        <v>14.8</v>
      </c>
      <c r="DR7" s="24">
        <v>17.149999999999999</v>
      </c>
      <c r="DS7" s="24">
        <v>38.17</v>
      </c>
      <c r="DT7" s="24" t="s">
        <v>102</v>
      </c>
      <c r="DU7" s="24" t="s">
        <v>102</v>
      </c>
      <c r="DV7" s="24">
        <v>0</v>
      </c>
      <c r="DW7" s="24">
        <v>0</v>
      </c>
      <c r="DX7" s="24">
        <v>0</v>
      </c>
      <c r="DY7" s="24" t="s">
        <v>102</v>
      </c>
      <c r="DZ7" s="24" t="s">
        <v>102</v>
      </c>
      <c r="EA7" s="24">
        <v>0.44</v>
      </c>
      <c r="EB7" s="24">
        <v>0.1</v>
      </c>
      <c r="EC7" s="24">
        <v>0.14000000000000001</v>
      </c>
      <c r="ED7" s="24">
        <v>6.54</v>
      </c>
      <c r="EE7" s="24" t="s">
        <v>102</v>
      </c>
      <c r="EF7" s="24" t="s">
        <v>102</v>
      </c>
      <c r="EG7" s="24">
        <v>0</v>
      </c>
      <c r="EH7" s="24">
        <v>0</v>
      </c>
      <c r="EI7" s="24">
        <v>0</v>
      </c>
      <c r="EJ7" s="24" t="s">
        <v>102</v>
      </c>
      <c r="EK7" s="24" t="s">
        <v>102</v>
      </c>
      <c r="EL7" s="24">
        <v>0.05</v>
      </c>
      <c r="EM7" s="24">
        <v>0.09</v>
      </c>
      <c r="EN7" s="24">
        <v>0.25</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2023-02-07T00:01:56Z</cp:lastPrinted>
  <dcterms:created xsi:type="dcterms:W3CDTF">2023-01-12T23:31:41Z</dcterms:created>
  <dcterms:modified xsi:type="dcterms:W3CDTF">2023-02-07T00:02:02Z</dcterms:modified>
  <cp:category/>
</cp:coreProperties>
</file>