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BC103000_総務部市町村課\理財G（全庁ファイルサーバー）\14 経営比較分析表\R4\03_市町村回答　→01.23〆\27_高浜市\水道\"/>
    </mc:Choice>
  </mc:AlternateContent>
  <xr:revisionPtr revIDLastSave="0" documentId="13_ncr:1_{8C330F65-1A90-4EE3-8C3F-4FFC36ABE9DB}" xr6:coauthVersionLast="47" xr6:coauthVersionMax="47" xr10:uidLastSave="{00000000-0000-0000-0000-000000000000}"/>
  <workbookProtection workbookAlgorithmName="SHA-512" workbookHashValue="SsZin1Jzg30t9ySIvWMjAgbY89zQ9p8C2AnoU4Dluxa8a4W26cdn4lrZFtaM3tihg2y/BgAuRr2XIpwpL0Pk/Q==" workbookSaltValue="9foWxlisOJJMExSAvnkp1Q==" workbookSpinCount="100000" lockStructure="1"/>
  <bookViews>
    <workbookView xWindow="-110" yWindow="-110" windowWidth="22780" windowHeight="146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T6" i="5"/>
  <c r="S6" i="5"/>
  <c r="R6" i="5"/>
  <c r="AL8" i="4" s="1"/>
  <c r="Q6" i="5"/>
  <c r="W10" i="4" s="1"/>
  <c r="P6" i="5"/>
  <c r="P10" i="4" s="1"/>
  <c r="O6" i="5"/>
  <c r="I10" i="4" s="1"/>
  <c r="N6" i="5"/>
  <c r="B10" i="4" s="1"/>
  <c r="M6" i="5"/>
  <c r="AD8" i="4" s="1"/>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E85" i="4"/>
  <c r="AT10" i="4"/>
  <c r="AL10" i="4"/>
  <c r="BB8" i="4"/>
  <c r="AT8" i="4"/>
  <c r="W8" i="4"/>
  <c r="P8"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<sst xmlns="http://schemas.openxmlformats.org/spreadsheetml/2006/main" count="228" uniqueCount="113">
  <si>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</si>
  <si>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</si>
  <si>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</si>
  <si>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</si>
  <si>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</si>
  <si>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</si>
  <si>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</si>
  <si>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</si>
  <si>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</si>
  <si>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</si>
  <si>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</si>
  <si>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</si>
  <si>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</si>
  <si>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</si>
  <si>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</si>
  <si>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</si>
  <si>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</si>
  <si>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</si>
  <si>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</si>
  <si>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</si>
  <si>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</si>
  <si>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</si>
  <si>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</si>
  <si>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</si>
  <si>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</si>
  <si>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</si>
  <si>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</si>
  <si>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</si>
  <si>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</si>
  <si>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</si>
  <si>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</si>
  <si>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</si>
  <si>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</si>
  <si>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</si>
  <si>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</si>
  <si>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</si>
  <si>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</si>
  <si>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</si>
  <si>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</si>
  <si>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</si>
  <si>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</si>
  <si>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</si>
  <si>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</si>
  <si>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</si>
  <si>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</si>
  <si>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</si>
  <si>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</si>
  <si>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</si>
  <si>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</si>
  <si>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</si>
  <si>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</si>
  <si>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</si>
  <si>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</si>
  <si>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</si>
  <si>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</si>
  <si>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</si>
  <si>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</si>
  <si>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</si>
  <si>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</si>
  <si>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</si>
  <si>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</si>
  <si>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</si>
  <si>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</si>
  <si>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</si>
  <si>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</si>
  <si>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</si>
  <si>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</si>
  <si>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</si>
  <si>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</si>
  <si>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</si>
  <si>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</si>
  <si>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</si>
  <si>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</si>
  <si>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</si>
  <si>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</si>
  <si>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</si>
  <si>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</si>
  <si>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</si>
  <si>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</si>
  <si>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</si>
  <si>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</si>
  <si>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</si>
  <si>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</si>
  <si>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</si>
  <si>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</si>
  <si>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</si>
  <si>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</si>
  <si>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</si>
  <si>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</si>
  <si>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</si>
  <si>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</si>
  <si>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</si>
  <si>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</si>
  <si>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高浜市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</si>
  <si>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</si>
  <si>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</si>
  <si>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</si>
  <si>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</si>
  <si>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</si>
  <si>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</si>
  <si>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</si>
  <si>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</si>
  <si>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</si>
  <si>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</si>
  <si>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</si>
  <si>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</si>
  <si>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</si>
  <si>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</si>
  <si>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</si>
  <si>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</si>
  <si>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①経常収支比率は100％より高くなっている。昨年度比で11.61ポイント増加しているが、令和２年度に新型コロナウイルス対策で実施した水道基本料金の免除を実施したためであり、健全な経営ができているといえる。②累積欠損金は０であり、営業活動中により生じた損失で複数年度にわたって累積した損失を示す。③流動比率は、昨年度より決算時点の未払金の増加により数値は減少しているものの、平均値より高い値で推移しており、健全性を維持できている。④企業債残高対給水収益比率は毎年度平均値より低い値を維持できている。その要因としては、給水収益は給水人口の増加等により増加する一方、企業債残高は借入より償還額が大きいためであり、適切な企業債の借入と償還が行われているといえる。⑤料金回収率が類似団体の平均値より高くなっている要因は⑥給水原価（有収水量１㎥あたりについてどれだけ費用がかかっているかを表す）が平均値より低くなっているからである。今後も経費の削減に努め、経営努力を続けていきたい。⑦施設利用率に関しては、平均値より高い値で推移できているため、適切な施設利用ができているといえる。引き続き毎年注視し、健全な資産管理に努めていきたい。⑧有収率（愛知県から仕入れた水に対してお客様に供給している割合）は他地域に比べ平地で狭いという利点を活かし、良好な水準を保てている。今後も漏水調査等を行い、現行の水準を継続していくことに努めていきたい。</t>
    <rPh sb="2" eb="4">
      <t>ケイジョウ</t>
    </rPh>
    <rPh sb="4" eb="6">
      <t>シュウシ</t>
    </rPh>
    <rPh sb="6" eb="8">
      <t>ヒリツ</t>
    </rPh>
    <rPh sb="15" eb="16">
      <t>タカ</t>
    </rPh>
    <rPh sb="23" eb="26">
      <t>サクネンド</t>
    </rPh>
    <rPh sb="26" eb="27">
      <t>ヒ</t>
    </rPh>
    <rPh sb="37" eb="39">
      <t>ゾウカ</t>
    </rPh>
    <rPh sb="45" eb="47">
      <t>レイワ</t>
    </rPh>
    <rPh sb="48" eb="50">
      <t>ネンド</t>
    </rPh>
    <rPh sb="51" eb="53">
      <t>シンガタ</t>
    </rPh>
    <rPh sb="60" eb="62">
      <t>タイサク</t>
    </rPh>
    <rPh sb="63" eb="65">
      <t>ジッシ</t>
    </rPh>
    <rPh sb="67" eb="69">
      <t>スイドウ</t>
    </rPh>
    <rPh sb="69" eb="71">
      <t>キホン</t>
    </rPh>
    <rPh sb="71" eb="73">
      <t>リョウキン</t>
    </rPh>
    <rPh sb="74" eb="76">
      <t>メンジョ</t>
    </rPh>
    <rPh sb="77" eb="79">
      <t>ジッシ</t>
    </rPh>
    <rPh sb="87" eb="89">
      <t>ケンゼン</t>
    </rPh>
    <rPh sb="90" eb="92">
      <t>ケイエイ</t>
    </rPh>
    <rPh sb="104" eb="106">
      <t>ルイセキ</t>
    </rPh>
    <rPh sb="106" eb="108">
      <t>ケッソン</t>
    </rPh>
    <rPh sb="108" eb="109">
      <t>キン</t>
    </rPh>
    <rPh sb="115" eb="117">
      <t>エイギョウ</t>
    </rPh>
    <rPh sb="117" eb="120">
      <t>カツドウチュウ</t>
    </rPh>
    <rPh sb="123" eb="124">
      <t>ショウ</t>
    </rPh>
    <rPh sb="126" eb="128">
      <t>ソンシツ</t>
    </rPh>
    <rPh sb="129" eb="131">
      <t>フクスウ</t>
    </rPh>
    <rPh sb="131" eb="133">
      <t>ネンド</t>
    </rPh>
    <rPh sb="138" eb="140">
      <t>ルイセキ</t>
    </rPh>
    <rPh sb="142" eb="144">
      <t>ソンシツ</t>
    </rPh>
    <rPh sb="145" eb="146">
      <t>シメ</t>
    </rPh>
    <rPh sb="149" eb="151">
      <t>リュウドウ</t>
    </rPh>
    <rPh sb="151" eb="153">
      <t>ヒリツ</t>
    </rPh>
    <rPh sb="155" eb="158">
      <t>サクネンド</t>
    </rPh>
    <rPh sb="160" eb="162">
      <t>ケッサン</t>
    </rPh>
    <rPh sb="162" eb="164">
      <t>ジテン</t>
    </rPh>
    <rPh sb="165" eb="166">
      <t>ミ</t>
    </rPh>
    <rPh sb="166" eb="167">
      <t>バラ</t>
    </rPh>
    <rPh sb="167" eb="168">
      <t>キン</t>
    </rPh>
    <rPh sb="169" eb="171">
      <t>ゾウカ</t>
    </rPh>
    <rPh sb="174" eb="176">
      <t>スウチ</t>
    </rPh>
    <rPh sb="177" eb="179">
      <t>ゲンショウ</t>
    </rPh>
    <rPh sb="187" eb="190">
      <t>ヘイキンチ</t>
    </rPh>
    <rPh sb="192" eb="193">
      <t>タカ</t>
    </rPh>
    <rPh sb="194" eb="195">
      <t>アタイ</t>
    </rPh>
    <rPh sb="196" eb="198">
      <t>スイイ</t>
    </rPh>
    <rPh sb="203" eb="206">
      <t>ケンゼンセイ</t>
    </rPh>
    <rPh sb="207" eb="209">
      <t>イジ</t>
    </rPh>
    <rPh sb="216" eb="218">
      <t>キギョウ</t>
    </rPh>
    <rPh sb="218" eb="219">
      <t>サイ</t>
    </rPh>
    <rPh sb="219" eb="221">
      <t>ザンダカ</t>
    </rPh>
    <rPh sb="221" eb="222">
      <t>タイ</t>
    </rPh>
    <rPh sb="222" eb="224">
      <t>キュウスイ</t>
    </rPh>
    <rPh sb="224" eb="226">
      <t>シュウエキ</t>
    </rPh>
    <rPh sb="226" eb="228">
      <t>ヒリツ</t>
    </rPh>
    <rPh sb="229" eb="232">
      <t>マイネンド</t>
    </rPh>
    <rPh sb="232" eb="235">
      <t>ヘイキンチ</t>
    </rPh>
    <rPh sb="237" eb="238">
      <t>ヒク</t>
    </rPh>
    <rPh sb="239" eb="240">
      <t>アタイ</t>
    </rPh>
    <rPh sb="241" eb="243">
      <t>イジ</t>
    </rPh>
    <rPh sb="251" eb="253">
      <t>ヨウイン</t>
    </rPh>
    <rPh sb="258" eb="260">
      <t>キュウスイ</t>
    </rPh>
    <rPh sb="260" eb="262">
      <t>シュウエキ</t>
    </rPh>
    <rPh sb="263" eb="265">
      <t>キュウスイ</t>
    </rPh>
    <rPh sb="265" eb="267">
      <t>ジンコウ</t>
    </rPh>
    <rPh sb="268" eb="270">
      <t>ゾウカ</t>
    </rPh>
    <rPh sb="270" eb="271">
      <t>トウ</t>
    </rPh>
    <rPh sb="274" eb="276">
      <t>ゾウカ</t>
    </rPh>
    <rPh sb="278" eb="280">
      <t>イッポウ</t>
    </rPh>
    <rPh sb="281" eb="283">
      <t>キギョウ</t>
    </rPh>
    <rPh sb="283" eb="284">
      <t>サイ</t>
    </rPh>
    <rPh sb="284" eb="286">
      <t>ザンダカ</t>
    </rPh>
    <rPh sb="287" eb="289">
      <t>カリイレ</t>
    </rPh>
    <rPh sb="291" eb="293">
      <t>ショウカン</t>
    </rPh>
    <rPh sb="293" eb="294">
      <t>ガク</t>
    </rPh>
    <rPh sb="295" eb="296">
      <t>オオ</t>
    </rPh>
    <rPh sb="304" eb="306">
      <t>テキセツ</t>
    </rPh>
    <rPh sb="307" eb="309">
      <t>キギョウ</t>
    </rPh>
    <rPh sb="309" eb="310">
      <t>サイ</t>
    </rPh>
    <rPh sb="311" eb="313">
      <t>カリイレ</t>
    </rPh>
    <rPh sb="314" eb="316">
      <t>ショウカン</t>
    </rPh>
    <rPh sb="317" eb="318">
      <t>オコナ</t>
    </rPh>
    <rPh sb="329" eb="331">
      <t>リョウキン</t>
    </rPh>
    <rPh sb="331" eb="333">
      <t>カイシュウ</t>
    </rPh>
    <rPh sb="333" eb="334">
      <t>リツ</t>
    </rPh>
    <rPh sb="335" eb="337">
      <t>ルイジ</t>
    </rPh>
    <rPh sb="337" eb="339">
      <t>ダンタイ</t>
    </rPh>
    <rPh sb="340" eb="343">
      <t>ヘイキンチ</t>
    </rPh>
    <rPh sb="345" eb="346">
      <t>タカ</t>
    </rPh>
    <rPh sb="352" eb="354">
      <t>ヨウイン</t>
    </rPh>
    <rPh sb="356" eb="358">
      <t>キュウスイ</t>
    </rPh>
    <rPh sb="358" eb="360">
      <t>ゲンカ</t>
    </rPh>
    <rPh sb="361" eb="363">
      <t>ユウシュウ</t>
    </rPh>
    <rPh sb="363" eb="365">
      <t>スイリョウ</t>
    </rPh>
    <rPh sb="378" eb="380">
      <t>ヒヨウ</t>
    </rPh>
    <rPh sb="389" eb="390">
      <t>アラワ</t>
    </rPh>
    <rPh sb="393" eb="396">
      <t>ヘイキンチ</t>
    </rPh>
    <rPh sb="398" eb="399">
      <t>ヒク</t>
    </rPh>
    <rPh sb="411" eb="413">
      <t>コンゴ</t>
    </rPh>
    <rPh sb="414" eb="416">
      <t>ケイヒ</t>
    </rPh>
    <rPh sb="417" eb="419">
      <t>サクゲン</t>
    </rPh>
    <rPh sb="420" eb="421">
      <t>ツト</t>
    </rPh>
    <rPh sb="423" eb="425">
      <t>ケイエイ</t>
    </rPh>
    <rPh sb="425" eb="427">
      <t>ドリョク</t>
    </rPh>
    <rPh sb="428" eb="429">
      <t>ツヅ</t>
    </rPh>
    <rPh sb="437" eb="439">
      <t>シセツ</t>
    </rPh>
    <rPh sb="439" eb="441">
      <t>リヨウ</t>
    </rPh>
    <rPh sb="441" eb="442">
      <t>リツ</t>
    </rPh>
    <rPh sb="443" eb="444">
      <t>カン</t>
    </rPh>
    <rPh sb="448" eb="451">
      <t>ヘイキンチ</t>
    </rPh>
    <rPh sb="453" eb="454">
      <t>タカ</t>
    </rPh>
    <rPh sb="455" eb="456">
      <t>アタイ</t>
    </rPh>
    <rPh sb="457" eb="459">
      <t>スイイ</t>
    </rPh>
    <rPh sb="467" eb="469">
      <t>テキセツ</t>
    </rPh>
    <rPh sb="470" eb="472">
      <t>シセツ</t>
    </rPh>
    <rPh sb="472" eb="474">
      <t>リヨウ</t>
    </rPh>
    <rPh sb="485" eb="486">
      <t>ヒ</t>
    </rPh>
    <rPh sb="487" eb="488">
      <t>ツヅ</t>
    </rPh>
    <rPh sb="489" eb="491">
      <t>マイトシ</t>
    </rPh>
    <rPh sb="491" eb="493">
      <t>チュウシ</t>
    </rPh>
    <rPh sb="495" eb="497">
      <t>ケンゼン</t>
    </rPh>
    <rPh sb="498" eb="500">
      <t>シサン</t>
    </rPh>
    <rPh sb="500" eb="502">
      <t>カンリ</t>
    </rPh>
    <rPh sb="503" eb="504">
      <t>ツト</t>
    </rPh>
    <rPh sb="512" eb="515">
      <t>ユウシュウリツ</t>
    </rPh>
    <rPh sb="516" eb="519">
      <t>アイチケン</t>
    </rPh>
    <rPh sb="521" eb="523">
      <t>シイ</t>
    </rPh>
    <rPh sb="525" eb="526">
      <t>ミズ</t>
    </rPh>
    <rPh sb="527" eb="528">
      <t>タイ</t>
    </rPh>
    <rPh sb="531" eb="533">
      <t>キャクサマ</t>
    </rPh>
    <rPh sb="534" eb="536">
      <t>キョウキュウ</t>
    </rPh>
    <rPh sb="540" eb="542">
      <t>ワリアイ</t>
    </rPh>
    <rPh sb="544" eb="547">
      <t>タチイキ</t>
    </rPh>
    <rPh sb="548" eb="549">
      <t>クラ</t>
    </rPh>
    <rPh sb="550" eb="552">
      <t>ヘイチ</t>
    </rPh>
    <rPh sb="553" eb="554">
      <t>セマ</t>
    </rPh>
    <rPh sb="558" eb="560">
      <t>リテン</t>
    </rPh>
    <rPh sb="561" eb="562">
      <t>イ</t>
    </rPh>
    <rPh sb="565" eb="567">
      <t>リョウコウ</t>
    </rPh>
    <rPh sb="568" eb="570">
      <t>スイジュン</t>
    </rPh>
    <rPh sb="571" eb="572">
      <t>タモ</t>
    </rPh>
    <rPh sb="577" eb="579">
      <t>コンゴ</t>
    </rPh>
    <rPh sb="580" eb="582">
      <t>ロウスイ</t>
    </rPh>
    <rPh sb="582" eb="584">
      <t>チョウサ</t>
    </rPh>
    <rPh sb="584" eb="585">
      <t>トウ</t>
    </rPh>
    <rPh sb="586" eb="587">
      <t>オコナ</t>
    </rPh>
    <rPh sb="589" eb="591">
      <t>ゲンコウ</t>
    </rPh>
    <rPh sb="592" eb="594">
      <t>スイジュン</t>
    </rPh>
    <rPh sb="595" eb="597">
      <t>ケイゾク</t>
    </rPh>
    <rPh sb="604" eb="605">
      <t>ツト</t>
    </rPh>
    <phoneticPr fontId="4"/>
  </si>
  <si>
    <t xml:space="preserve"> 令和２年度に実施した新型コロナウイルス対策による水道基本料金減免を行った影響により悪化した数値は今年度は例年通りに推移した。現状では、高い有収率を維持していること（老朽管の破損でおこる漏水等による収益率の低下が少ないこと）や管路経年化率が低い値で推移していることから必要な更新投資をしつつ、健全性を維持できているといえる。
　しかしながら、現状の管路更新率では、今の良好な状態が続くとは言えず、いずれ老朽化資産の割合が増えていくことが予想されるので、これから老朽化していく資産に対し、適切な更新基準、必要な資金を改めて精査し、着実な更新を行う。
　昨今の物価高による影響も今後予想されるが、近隣市との広域化研究会議を実施し、経費の削減を検討している。
　経営戦略については、令和元年９月に策定済み、令和６年度経営戦略見直し予定。
　</t>
    <rPh sb="1" eb="3">
      <t>レイワ</t>
    </rPh>
    <rPh sb="4" eb="6">
      <t>ネンド</t>
    </rPh>
    <rPh sb="7" eb="9">
      <t>ジッシ</t>
    </rPh>
    <rPh sb="11" eb="13">
      <t>シンガタ</t>
    </rPh>
    <rPh sb="20" eb="22">
      <t>タイサク</t>
    </rPh>
    <rPh sb="25" eb="27">
      <t>スイドウ</t>
    </rPh>
    <rPh sb="27" eb="29">
      <t>キホン</t>
    </rPh>
    <rPh sb="29" eb="31">
      <t>リョウキン</t>
    </rPh>
    <rPh sb="31" eb="33">
      <t>ゲンメン</t>
    </rPh>
    <rPh sb="34" eb="35">
      <t>オコナ</t>
    </rPh>
    <rPh sb="37" eb="39">
      <t>エイキョウ</t>
    </rPh>
    <rPh sb="42" eb="44">
      <t>アッカ</t>
    </rPh>
    <rPh sb="46" eb="48">
      <t>スウチ</t>
    </rPh>
    <rPh sb="49" eb="52">
      <t>コンネンド</t>
    </rPh>
    <rPh sb="53" eb="55">
      <t>レイネン</t>
    </rPh>
    <rPh sb="55" eb="56">
      <t>ドオ</t>
    </rPh>
    <rPh sb="58" eb="60">
      <t>スイイ</t>
    </rPh>
    <rPh sb="63" eb="65">
      <t>ゲンジョウ</t>
    </rPh>
    <rPh sb="68" eb="69">
      <t>タカ</t>
    </rPh>
    <rPh sb="70" eb="73">
      <t>ユウシュウリツ</t>
    </rPh>
    <rPh sb="74" eb="76">
      <t>イジ</t>
    </rPh>
    <rPh sb="83" eb="85">
      <t>ロウキュウ</t>
    </rPh>
    <rPh sb="85" eb="86">
      <t>カン</t>
    </rPh>
    <rPh sb="87" eb="89">
      <t>ハソン</t>
    </rPh>
    <rPh sb="93" eb="95">
      <t>ロウスイ</t>
    </rPh>
    <rPh sb="95" eb="96">
      <t>トウ</t>
    </rPh>
    <rPh sb="99" eb="101">
      <t>シュウエキ</t>
    </rPh>
    <rPh sb="101" eb="102">
      <t>リツ</t>
    </rPh>
    <rPh sb="103" eb="105">
      <t>テイカ</t>
    </rPh>
    <rPh sb="106" eb="107">
      <t>スク</t>
    </rPh>
    <rPh sb="113" eb="115">
      <t>カンロ</t>
    </rPh>
    <rPh sb="115" eb="118">
      <t>ケイネンカ</t>
    </rPh>
    <rPh sb="118" eb="119">
      <t>リツ</t>
    </rPh>
    <rPh sb="120" eb="121">
      <t>ヒク</t>
    </rPh>
    <rPh sb="122" eb="123">
      <t>アタイ</t>
    </rPh>
    <rPh sb="124" eb="126">
      <t>スイイ</t>
    </rPh>
    <rPh sb="134" eb="136">
      <t>ヒツヨウ</t>
    </rPh>
    <rPh sb="137" eb="139">
      <t>コウシン</t>
    </rPh>
    <rPh sb="139" eb="141">
      <t>トウシ</t>
    </rPh>
    <rPh sb="146" eb="149">
      <t>ケンゼンセイ</t>
    </rPh>
    <rPh sb="150" eb="152">
      <t>イジ</t>
    </rPh>
    <rPh sb="171" eb="173">
      <t>ゲンジョウ</t>
    </rPh>
    <rPh sb="174" eb="176">
      <t>カンロ</t>
    </rPh>
    <rPh sb="176" eb="178">
      <t>コウシン</t>
    </rPh>
    <rPh sb="178" eb="179">
      <t>リツ</t>
    </rPh>
    <rPh sb="182" eb="183">
      <t>イマ</t>
    </rPh>
    <rPh sb="184" eb="186">
      <t>リョウコウ</t>
    </rPh>
    <rPh sb="187" eb="189">
      <t>ジョウタイ</t>
    </rPh>
    <rPh sb="190" eb="191">
      <t>ツヅ</t>
    </rPh>
    <rPh sb="194" eb="195">
      <t>イ</t>
    </rPh>
    <rPh sb="201" eb="204">
      <t>ロウキュウカ</t>
    </rPh>
    <rPh sb="204" eb="206">
      <t>シサン</t>
    </rPh>
    <rPh sb="207" eb="209">
      <t>ワリアイ</t>
    </rPh>
    <rPh sb="210" eb="211">
      <t>フ</t>
    </rPh>
    <rPh sb="218" eb="220">
      <t>ヨソウ</t>
    </rPh>
    <rPh sb="230" eb="233">
      <t>ロウキュウカ</t>
    </rPh>
    <rPh sb="237" eb="239">
      <t>シサン</t>
    </rPh>
    <rPh sb="240" eb="241">
      <t>タイ</t>
    </rPh>
    <rPh sb="243" eb="245">
      <t>テキセツ</t>
    </rPh>
    <rPh sb="246" eb="248">
      <t>コウシン</t>
    </rPh>
    <rPh sb="248" eb="250">
      <t>キジュン</t>
    </rPh>
    <rPh sb="251" eb="253">
      <t>ヒツヨウ</t>
    </rPh>
    <rPh sb="254" eb="256">
      <t>シキン</t>
    </rPh>
    <rPh sb="257" eb="258">
      <t>アラタ</t>
    </rPh>
    <rPh sb="260" eb="262">
      <t>セイサ</t>
    </rPh>
    <rPh sb="264" eb="266">
      <t>チャクジツ</t>
    </rPh>
    <rPh sb="267" eb="269">
      <t>コウシン</t>
    </rPh>
    <rPh sb="270" eb="271">
      <t>オコナ</t>
    </rPh>
    <rPh sb="275" eb="277">
      <t>サッコン</t>
    </rPh>
    <rPh sb="278" eb="280">
      <t>ブッカ</t>
    </rPh>
    <rPh sb="280" eb="281">
      <t>ダカ</t>
    </rPh>
    <rPh sb="284" eb="286">
      <t>エイキョウ</t>
    </rPh>
    <rPh sb="287" eb="289">
      <t>コンゴ</t>
    </rPh>
    <rPh sb="289" eb="291">
      <t>ヨソウ</t>
    </rPh>
    <rPh sb="296" eb="298">
      <t>キンリン</t>
    </rPh>
    <rPh sb="298" eb="299">
      <t>シ</t>
    </rPh>
    <rPh sb="301" eb="304">
      <t>コウイキカ</t>
    </rPh>
    <rPh sb="304" eb="306">
      <t>ケンキュウ</t>
    </rPh>
    <rPh sb="306" eb="308">
      <t>カイギ</t>
    </rPh>
    <rPh sb="309" eb="311">
      <t>ジッシ</t>
    </rPh>
    <rPh sb="313" eb="315">
      <t>ケイヒ</t>
    </rPh>
    <rPh sb="316" eb="318">
      <t>サクゲン</t>
    </rPh>
    <rPh sb="319" eb="321">
      <t>ケントウ</t>
    </rPh>
    <rPh sb="328" eb="330">
      <t>ケイエイ</t>
    </rPh>
    <rPh sb="330" eb="332">
      <t>センリャク</t>
    </rPh>
    <rPh sb="338" eb="340">
      <t>レイワ</t>
    </rPh>
    <rPh sb="340" eb="342">
      <t>ガンネン</t>
    </rPh>
    <rPh sb="343" eb="344">
      <t>ガツ</t>
    </rPh>
    <rPh sb="345" eb="347">
      <t>サクテイ</t>
    </rPh>
    <rPh sb="347" eb="348">
      <t>ズ</t>
    </rPh>
    <rPh sb="350" eb="352">
      <t>レイワ</t>
    </rPh>
    <rPh sb="353" eb="354">
      <t>ネン</t>
    </rPh>
    <rPh sb="354" eb="355">
      <t>ド</t>
    </rPh>
    <rPh sb="355" eb="357">
      <t>ケイエイ</t>
    </rPh>
    <rPh sb="357" eb="359">
      <t>センリャク</t>
    </rPh>
    <rPh sb="359" eb="361">
      <t>ミナオ</t>
    </rPh>
    <rPh sb="362" eb="364">
      <t>ヨテイ</t>
    </rPh>
    <phoneticPr fontId="4"/>
  </si>
  <si>
    <t>　①有形固定資産原価償却率は、物価上昇等に伴い、高い費用で管路を更新したことにより年々増加しています。
　法定耐用年数を超えた管路の割合（②管路経年化率）は昨年と比較して0.05ポイント増加したが、現状、老朽化した資産は類似団体と比較しても少ない。
　③管路更新率は前年度と比較して0.77ポイント減少した。直近５年では全国平均・類似団体平均値は大幅に超えているものの、このペースでは、全ての管路を更新するのに４８年かかる計算となる。管種によっては長寿化され、更新基準を延長してもよいのではと考えられる水道管もあるが、より安定した更新ができるよう資金面・体制面で努力していきたい。</t>
    <rPh sb="55" eb="57">
      <t>ホウテイ</t>
    </rPh>
    <rPh sb="57" eb="59">
      <t>タイヨウ</t>
    </rPh>
    <rPh sb="59" eb="61">
      <t>ネンスウ</t>
    </rPh>
    <rPh sb="62" eb="63">
      <t>コ</t>
    </rPh>
    <rPh sb="65" eb="67">
      <t>カンロ</t>
    </rPh>
    <rPh sb="68" eb="70">
      <t>ワリアイ</t>
    </rPh>
    <rPh sb="72" eb="74">
      <t>カンロ</t>
    </rPh>
    <rPh sb="74" eb="77">
      <t>ケイネンカ</t>
    </rPh>
    <rPh sb="77" eb="78">
      <t>リツ</t>
    </rPh>
    <rPh sb="80" eb="82">
      <t>サクネン</t>
    </rPh>
    <rPh sb="83" eb="85">
      <t>ヒカク</t>
    </rPh>
    <rPh sb="95" eb="97">
      <t>ゾウカ</t>
    </rPh>
    <rPh sb="101" eb="103">
      <t>ゲンジョウ</t>
    </rPh>
    <rPh sb="104" eb="107">
      <t>ロウキュウカ</t>
    </rPh>
    <rPh sb="109" eb="111">
      <t>シサン</t>
    </rPh>
    <rPh sb="112" eb="114">
      <t>ルイジ</t>
    </rPh>
    <rPh sb="114" eb="116">
      <t>ダンタイ</t>
    </rPh>
    <rPh sb="117" eb="119">
      <t>ヒカク</t>
    </rPh>
    <rPh sb="122" eb="123">
      <t>スク</t>
    </rPh>
    <rPh sb="130" eb="132">
      <t>カンロ</t>
    </rPh>
    <rPh sb="132" eb="134">
      <t>コウシン</t>
    </rPh>
    <rPh sb="134" eb="135">
      <t>リツ</t>
    </rPh>
    <rPh sb="136" eb="139">
      <t>ゼンネンド</t>
    </rPh>
    <rPh sb="140" eb="142">
      <t>ヒカク</t>
    </rPh>
    <rPh sb="152" eb="154">
      <t>ゲンショウ</t>
    </rPh>
    <rPh sb="157" eb="159">
      <t>チョッキン</t>
    </rPh>
    <rPh sb="160" eb="161">
      <t>ネン</t>
    </rPh>
    <rPh sb="163" eb="165">
      <t>ゼンコク</t>
    </rPh>
    <rPh sb="165" eb="167">
      <t>ヘイキン</t>
    </rPh>
    <rPh sb="168" eb="170">
      <t>ルイジ</t>
    </rPh>
    <rPh sb="170" eb="172">
      <t>ダンタイ</t>
    </rPh>
    <rPh sb="172" eb="175">
      <t>ヘイキンチ</t>
    </rPh>
    <rPh sb="176" eb="178">
      <t>オオハバ</t>
    </rPh>
    <rPh sb="179" eb="180">
      <t>コ</t>
    </rPh>
    <rPh sb="196" eb="197">
      <t>スベ</t>
    </rPh>
    <rPh sb="199" eb="201">
      <t>カンロ</t>
    </rPh>
    <rPh sb="202" eb="204">
      <t>コウシン</t>
    </rPh>
    <rPh sb="210" eb="211">
      <t>ネン</t>
    </rPh>
    <rPh sb="214" eb="216">
      <t>ケイサン</t>
    </rPh>
    <rPh sb="220" eb="222">
      <t>カンシュ</t>
    </rPh>
    <rPh sb="227" eb="230">
      <t>チョウジュカ</t>
    </rPh>
    <rPh sb="233" eb="235">
      <t>コウシン</t>
    </rPh>
    <rPh sb="235" eb="237">
      <t>キジュン</t>
    </rPh>
    <rPh sb="238" eb="240">
      <t>エンチョウ</t>
    </rPh>
    <rPh sb="249" eb="250">
      <t>カンガ</t>
    </rPh>
    <rPh sb="254" eb="257">
      <t>スイドウカン</t>
    </rPh>
    <rPh sb="264" eb="266">
      <t>アンテイ</t>
    </rPh>
    <rPh sb="268" eb="270">
      <t>コウシン</t>
    </rPh>
    <rPh sb="276" eb="278">
      <t>シキン</t>
    </rPh>
    <rPh sb="278" eb="279">
      <t>メン</t>
    </rPh>
    <rPh sb="280" eb="282">
      <t>タイセイ</t>
    </rPh>
    <rPh sb="282" eb="283">
      <t>メン</t>
    </rPh>
    <rPh sb="284" eb="286">
      <t>ドリョク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</si>
</sst>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1.95</c:v>
                </c:pt>
                <c:pt idx="1">
                  <c:v>1.94</c:v>
                </c:pt>
                <c:pt idx="2">
                  <c:v>1.81</c:v>
                </c:pt>
                <c:pt idx="3">
                  <c:v>2.79</c:v>
                </c:pt>
                <c:pt idx="4">
                  <c:v>2.02</c:v>
                </c:pt>
              </c:numCache>
            </c:numRef>
          </c:val>
          <c:extLst>
            <c:ext xmlns:c16="http://schemas.microsoft.com/office/drawing/2014/chart" uri="{C3380CC4-5D6E-409C-BE32-E72D297353CC}">
              <c16:uniqueId val="{00000000-B200-470E-8F2B-3BD38129806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B200-470E-8F2B-3BD38129806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65.510000000000005</c:v>
                </c:pt>
                <c:pt idx="1">
                  <c:v>65.67</c:v>
                </c:pt>
                <c:pt idx="2">
                  <c:v>65.27</c:v>
                </c:pt>
                <c:pt idx="3">
                  <c:v>66.61</c:v>
                </c:pt>
                <c:pt idx="4">
                  <c:v>66.83</c:v>
                </c:pt>
              </c:numCache>
            </c:numRef>
          </c:val>
          <c:extLst>
            <c:ext xmlns:c16="http://schemas.microsoft.com/office/drawing/2014/chart" uri="{C3380CC4-5D6E-409C-BE32-E72D297353CC}">
              <c16:uniqueId val="{00000000-BCA5-4FCE-B671-6DE8B028AEC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BCA5-4FCE-B671-6DE8B028AEC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96.12</c:v>
                </c:pt>
                <c:pt idx="1">
                  <c:v>96.43</c:v>
                </c:pt>
                <c:pt idx="2">
                  <c:v>97.13</c:v>
                </c:pt>
                <c:pt idx="3">
                  <c:v>97.54</c:v>
                </c:pt>
                <c:pt idx="4">
                  <c:v>97.35</c:v>
                </c:pt>
              </c:numCache>
            </c:numRef>
          </c:val>
          <c:extLst>
            <c:ext xmlns:c16="http://schemas.microsoft.com/office/drawing/2014/chart" uri="{C3380CC4-5D6E-409C-BE32-E72D297353CC}">
              <c16:uniqueId val="{00000000-46C9-41F6-9231-74E822B85E1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46C9-41F6-9231-74E822B85E1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119.72</c:v>
                </c:pt>
                <c:pt idx="1">
                  <c:v>114.03</c:v>
                </c:pt>
                <c:pt idx="2">
                  <c:v>118.09</c:v>
                </c:pt>
                <c:pt idx="3">
                  <c:v>108.14</c:v>
                </c:pt>
                <c:pt idx="4">
                  <c:v>119.75</c:v>
                </c:pt>
              </c:numCache>
            </c:numRef>
          </c:val>
          <c:extLst>
            <c:ext xmlns:c16="http://schemas.microsoft.com/office/drawing/2014/chart" uri="{C3380CC4-5D6E-409C-BE32-E72D297353CC}">
              <c16:uniqueId val="{00000000-D694-4CDA-834D-3AE35720F20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D694-4CDA-834D-3AE35720F20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37.81</c:v>
                </c:pt>
                <c:pt idx="1">
                  <c:v>38.340000000000003</c:v>
                </c:pt>
                <c:pt idx="2">
                  <c:v>39.090000000000003</c:v>
                </c:pt>
                <c:pt idx="3">
                  <c:v>39.82</c:v>
                </c:pt>
                <c:pt idx="4">
                  <c:v>40.49</c:v>
                </c:pt>
              </c:numCache>
            </c:numRef>
          </c:val>
          <c:extLst>
            <c:ext xmlns:c16="http://schemas.microsoft.com/office/drawing/2014/chart" uri="{C3380CC4-5D6E-409C-BE32-E72D297353CC}">
              <c16:uniqueId val="{00000000-B492-4984-A5FD-3CB5F71CFFD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B492-4984-A5FD-3CB5F71CFFD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3.62</c:v>
                </c:pt>
                <c:pt idx="1">
                  <c:v>3.17</c:v>
                </c:pt>
                <c:pt idx="2">
                  <c:v>3.7</c:v>
                </c:pt>
                <c:pt idx="3">
                  <c:v>3.62</c:v>
                </c:pt>
                <c:pt idx="4">
                  <c:v>3.67</c:v>
                </c:pt>
              </c:numCache>
            </c:numRef>
          </c:val>
          <c:extLst>
            <c:ext xmlns:c16="http://schemas.microsoft.com/office/drawing/2014/chart" uri="{C3380CC4-5D6E-409C-BE32-E72D297353CC}">
              <c16:uniqueId val="{00000000-3112-4D6B-A963-E1AAD45F31E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3112-4D6B-A963-E1AAD45F31E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49-455C-A9CF-78F581394FA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7E49-455C-A9CF-78F581394FA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436.66</c:v>
                </c:pt>
                <c:pt idx="1">
                  <c:v>370.5</c:v>
                </c:pt>
                <c:pt idx="2">
                  <c:v>503.5</c:v>
                </c:pt>
                <c:pt idx="3">
                  <c:v>473.1</c:v>
                </c:pt>
                <c:pt idx="4">
                  <c:v>386.51</c:v>
                </c:pt>
              </c:numCache>
            </c:numRef>
          </c:val>
          <c:extLst>
            <c:ext xmlns:c16="http://schemas.microsoft.com/office/drawing/2014/chart" uri="{C3380CC4-5D6E-409C-BE32-E72D297353CC}">
              <c16:uniqueId val="{00000000-673F-4004-8936-4C565310D36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673F-4004-8936-4C565310D36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94.7</c:v>
                </c:pt>
                <c:pt idx="1">
                  <c:v>89.9</c:v>
                </c:pt>
                <c:pt idx="2">
                  <c:v>85.26</c:v>
                </c:pt>
                <c:pt idx="3">
                  <c:v>88.08</c:v>
                </c:pt>
                <c:pt idx="4">
                  <c:v>74.209999999999994</c:v>
                </c:pt>
              </c:numCache>
            </c:numRef>
          </c:val>
          <c:extLst>
            <c:ext xmlns:c16="http://schemas.microsoft.com/office/drawing/2014/chart" uri="{C3380CC4-5D6E-409C-BE32-E72D297353CC}">
              <c16:uniqueId val="{00000000-869D-4C6D-8388-273F14A65EC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869D-4C6D-8388-273F14A65EC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119.38</c:v>
                </c:pt>
                <c:pt idx="1">
                  <c:v>113.01</c:v>
                </c:pt>
                <c:pt idx="2">
                  <c:v>117.09</c:v>
                </c:pt>
                <c:pt idx="3">
                  <c:v>106.43</c:v>
                </c:pt>
                <c:pt idx="4">
                  <c:v>119.27</c:v>
                </c:pt>
              </c:numCache>
            </c:numRef>
          </c:val>
          <c:extLst>
            <c:ext xmlns:c16="http://schemas.microsoft.com/office/drawing/2014/chart" uri="{C3380CC4-5D6E-409C-BE32-E72D297353CC}">
              <c16:uniqueId val="{00000000-5A29-467E-93F5-E800B190BB9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5A29-467E-93F5-E800B190BB9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126.93</c:v>
                </c:pt>
                <c:pt idx="1">
                  <c:v>134.44</c:v>
                </c:pt>
                <c:pt idx="2">
                  <c:v>129.78</c:v>
                </c:pt>
                <c:pt idx="3">
                  <c:v>128.01</c:v>
                </c:pt>
                <c:pt idx="4">
                  <c:v>127.28</c:v>
                </c:pt>
              </c:numCache>
            </c:numRef>
          </c:val>
          <c:extLst>
            <c:ext xmlns:c16="http://schemas.microsoft.com/office/drawing/2014/chart" uri="{C3380CC4-5D6E-409C-BE32-E72D297353CC}">
              <c16:uniqueId val="{00000000-33DB-490F-B2F7-A2F98468AD4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33DB-490F-B2F7-A2F98468AD4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愛知県　高浜市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49280</v>
      </c>
      <c r="AM8" s="45"/>
      <c r="AN8" s="45"/>
      <c r="AO8" s="45"/>
      <c r="AP8" s="45"/>
      <c r="AQ8" s="45"/>
      <c r="AR8" s="45"/>
      <c r="AS8" s="45"/>
      <c r="AT8" s="46">
        <f>データ!$S$6</f>
        <v>13.11</v>
      </c>
      <c r="AU8" s="47"/>
      <c r="AV8" s="47"/>
      <c r="AW8" s="47"/>
      <c r="AX8" s="47"/>
      <c r="AY8" s="47"/>
      <c r="AZ8" s="47"/>
      <c r="BA8" s="47"/>
      <c r="BB8" s="48">
        <f>データ!$T$6</f>
        <v>3758.96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86.73</v>
      </c>
      <c r="J10" s="47"/>
      <c r="K10" s="47"/>
      <c r="L10" s="47"/>
      <c r="M10" s="47"/>
      <c r="N10" s="47"/>
      <c r="O10" s="81"/>
      <c r="P10" s="48">
        <f>データ!$P$6</f>
        <v>99.97</v>
      </c>
      <c r="Q10" s="48"/>
      <c r="R10" s="48"/>
      <c r="S10" s="48"/>
      <c r="T10" s="48"/>
      <c r="U10" s="48"/>
      <c r="V10" s="48"/>
      <c r="W10" s="45">
        <f>データ!$Q$6</f>
        <v>2360</v>
      </c>
      <c r="X10" s="45"/>
      <c r="Y10" s="45"/>
      <c r="Z10" s="45"/>
      <c r="AA10" s="45"/>
      <c r="AB10" s="45"/>
      <c r="AC10" s="45"/>
      <c r="AD10" s="2"/>
      <c r="AE10" s="2"/>
      <c r="AF10" s="2"/>
      <c r="AG10" s="2"/>
      <c r="AH10" s="2"/>
      <c r="AI10" s="2"/>
      <c r="AJ10" s="2"/>
      <c r="AK10" s="2"/>
      <c r="AL10" s="45">
        <f>データ!$U$6</f>
        <v>49277</v>
      </c>
      <c r="AM10" s="45"/>
      <c r="AN10" s="45"/>
      <c r="AO10" s="45"/>
      <c r="AP10" s="45"/>
      <c r="AQ10" s="45"/>
      <c r="AR10" s="45"/>
      <c r="AS10" s="45"/>
      <c r="AT10" s="46">
        <f>データ!$V$6</f>
        <v>13.11</v>
      </c>
      <c r="AU10" s="47"/>
      <c r="AV10" s="47"/>
      <c r="AW10" s="47"/>
      <c r="AX10" s="47"/>
      <c r="AY10" s="47"/>
      <c r="AZ10" s="47"/>
      <c r="BA10" s="47"/>
      <c r="BB10" s="48">
        <f>データ!$W$6</f>
        <v>3758.73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110</v>
      </c>
      <c r="BM16" s="83"/>
      <c r="BN16" s="83"/>
      <c r="BO16" s="83"/>
      <c r="BP16" s="83"/>
      <c r="BQ16" s="83"/>
      <c r="BR16" s="83"/>
      <c r="BS16" s="83"/>
      <c r="BT16" s="83"/>
      <c r="BU16" s="83"/>
      <c r="BV16" s="83"/>
      <c r="BW16" s="83"/>
      <c r="BX16" s="83"/>
      <c r="BY16" s="83"/>
      <c r="BZ16" s="84"/>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112</v>
      </c>
      <c r="BM47" s="83"/>
      <c r="BN47" s="83"/>
      <c r="BO47" s="83"/>
      <c r="BP47" s="83"/>
      <c r="BQ47" s="83"/>
      <c r="BR47" s="83"/>
      <c r="BS47" s="83"/>
      <c r="BT47" s="83"/>
      <c r="BU47" s="83"/>
      <c r="BV47" s="83"/>
      <c r="BW47" s="83"/>
      <c r="BX47" s="83"/>
      <c r="BY47" s="83"/>
      <c r="BZ47" s="8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cSFZ2A1UiRHAGj7xv/9+lnsiSYmrolnZGa4i3VyApAl01dNGbHM32D9BiSz54e/KQZ8cJGVgDyKEluceYb4SEw==" saltValue="smDjW6ujlVRUdD2bdN62N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232271</v>
      </c>
      <c r="D6" s="20">
        <f t="shared" si="3"/>
        <v>46</v>
      </c>
      <c r="E6" s="20">
        <f t="shared" si="3"/>
        <v>1</v>
      </c>
      <c r="F6" s="20">
        <f t="shared" si="3"/>
        <v>0</v>
      </c>
      <c r="G6" s="20">
        <f t="shared" si="3"/>
        <v>1</v>
      </c>
      <c r="H6" s="20" t="str">
        <f t="shared" si="3"/>
        <v>愛知県　高浜市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86.73</v>
      </c>
      <c r="P6" s="21">
        <f t="shared" si="3"/>
        <v>99.97</v>
      </c>
      <c r="Q6" s="21">
        <f t="shared" si="3"/>
        <v>2360</v>
      </c>
      <c r="R6" s="21">
        <f t="shared" si="3"/>
        <v>49280</v>
      </c>
      <c r="S6" s="21">
        <f t="shared" si="3"/>
        <v>13.11</v>
      </c>
      <c r="T6" s="21">
        <f t="shared" si="3"/>
        <v>3758.96</v>
      </c>
      <c r="U6" s="21">
        <f t="shared" si="3"/>
        <v>49277</v>
      </c>
      <c r="V6" s="21">
        <f t="shared" si="3"/>
        <v>13.11</v>
      </c>
      <c r="W6" s="21">
        <f t="shared" si="3"/>
        <v>3758.73</v>
      </c>
      <c r="X6" s="22">
        <f>IF(X7="",NA(),X7)</f>
        <v>119.72</v>
      </c>
      <c r="Y6" s="22">
        <f t="shared" ref="Y6:AG6" si="4">IF(Y7="",NA(),Y7)</f>
        <v>114.03</v>
      </c>
      <c r="Z6" s="22">
        <f t="shared" si="4"/>
        <v>118.09</v>
      </c>
      <c r="AA6" s="22">
        <f t="shared" si="4"/>
        <v>108.14</v>
      </c>
      <c r="AB6" s="22">
        <f t="shared" si="4"/>
        <v>119.75</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436.66</v>
      </c>
      <c r="AU6" s="22">
        <f t="shared" ref="AU6:BC6" si="6">IF(AU7="",NA(),AU7)</f>
        <v>370.5</v>
      </c>
      <c r="AV6" s="22">
        <f t="shared" si="6"/>
        <v>503.5</v>
      </c>
      <c r="AW6" s="22">
        <f t="shared" si="6"/>
        <v>473.1</v>
      </c>
      <c r="AX6" s="22">
        <f t="shared" si="6"/>
        <v>386.51</v>
      </c>
      <c r="AY6" s="22">
        <f t="shared" si="6"/>
        <v>357.34</v>
      </c>
      <c r="AZ6" s="22">
        <f t="shared" si="6"/>
        <v>366.03</v>
      </c>
      <c r="BA6" s="22">
        <f t="shared" si="6"/>
        <v>365.18</v>
      </c>
      <c r="BB6" s="22">
        <f t="shared" si="6"/>
        <v>327.77</v>
      </c>
      <c r="BC6" s="22">
        <f t="shared" si="6"/>
        <v>338.02</v>
      </c>
      <c r="BD6" s="21" t="str">
        <f>IF(BD7="","",IF(BD7="-","【-】","【"&amp;SUBSTITUTE(TEXT(BD7,"#,##0.00"),"-","△")&amp;"】"))</f>
        <v>【261.51】</v>
      </c>
      <c r="BE6" s="22">
        <f>IF(BE7="",NA(),BE7)</f>
        <v>94.7</v>
      </c>
      <c r="BF6" s="22">
        <f t="shared" ref="BF6:BN6" si="7">IF(BF7="",NA(),BF7)</f>
        <v>89.9</v>
      </c>
      <c r="BG6" s="22">
        <f t="shared" si="7"/>
        <v>85.26</v>
      </c>
      <c r="BH6" s="22">
        <f t="shared" si="7"/>
        <v>88.08</v>
      </c>
      <c r="BI6" s="22">
        <f t="shared" si="7"/>
        <v>74.209999999999994</v>
      </c>
      <c r="BJ6" s="22">
        <f t="shared" si="7"/>
        <v>373.69</v>
      </c>
      <c r="BK6" s="22">
        <f t="shared" si="7"/>
        <v>370.12</v>
      </c>
      <c r="BL6" s="22">
        <f t="shared" si="7"/>
        <v>371.65</v>
      </c>
      <c r="BM6" s="22">
        <f t="shared" si="7"/>
        <v>397.1</v>
      </c>
      <c r="BN6" s="22">
        <f t="shared" si="7"/>
        <v>379.91</v>
      </c>
      <c r="BO6" s="21" t="str">
        <f>IF(BO7="","",IF(BO7="-","【-】","【"&amp;SUBSTITUTE(TEXT(BO7,"#,##0.00"),"-","△")&amp;"】"))</f>
        <v>【265.16】</v>
      </c>
      <c r="BP6" s="22">
        <f>IF(BP7="",NA(),BP7)</f>
        <v>119.38</v>
      </c>
      <c r="BQ6" s="22">
        <f t="shared" ref="BQ6:BY6" si="8">IF(BQ7="",NA(),BQ7)</f>
        <v>113.01</v>
      </c>
      <c r="BR6" s="22">
        <f t="shared" si="8"/>
        <v>117.09</v>
      </c>
      <c r="BS6" s="22">
        <f t="shared" si="8"/>
        <v>106.43</v>
      </c>
      <c r="BT6" s="22">
        <f t="shared" si="8"/>
        <v>119.27</v>
      </c>
      <c r="BU6" s="22">
        <f t="shared" si="8"/>
        <v>99.87</v>
      </c>
      <c r="BV6" s="22">
        <f t="shared" si="8"/>
        <v>100.42</v>
      </c>
      <c r="BW6" s="22">
        <f t="shared" si="8"/>
        <v>98.77</v>
      </c>
      <c r="BX6" s="22">
        <f t="shared" si="8"/>
        <v>95.79</v>
      </c>
      <c r="BY6" s="22">
        <f t="shared" si="8"/>
        <v>98.3</v>
      </c>
      <c r="BZ6" s="21" t="str">
        <f>IF(BZ7="","",IF(BZ7="-","【-】","【"&amp;SUBSTITUTE(TEXT(BZ7,"#,##0.00"),"-","△")&amp;"】"))</f>
        <v>【102.35】</v>
      </c>
      <c r="CA6" s="22">
        <f>IF(CA7="",NA(),CA7)</f>
        <v>126.93</v>
      </c>
      <c r="CB6" s="22">
        <f t="shared" ref="CB6:CJ6" si="9">IF(CB7="",NA(),CB7)</f>
        <v>134.44</v>
      </c>
      <c r="CC6" s="22">
        <f t="shared" si="9"/>
        <v>129.78</v>
      </c>
      <c r="CD6" s="22">
        <f t="shared" si="9"/>
        <v>128.01</v>
      </c>
      <c r="CE6" s="22">
        <f t="shared" si="9"/>
        <v>127.28</v>
      </c>
      <c r="CF6" s="22">
        <f t="shared" si="9"/>
        <v>171.81</v>
      </c>
      <c r="CG6" s="22">
        <f t="shared" si="9"/>
        <v>171.67</v>
      </c>
      <c r="CH6" s="22">
        <f t="shared" si="9"/>
        <v>173.67</v>
      </c>
      <c r="CI6" s="22">
        <f t="shared" si="9"/>
        <v>171.13</v>
      </c>
      <c r="CJ6" s="22">
        <f t="shared" si="9"/>
        <v>173.7</v>
      </c>
      <c r="CK6" s="21" t="str">
        <f>IF(CK7="","",IF(CK7="-","【-】","【"&amp;SUBSTITUTE(TEXT(CK7,"#,##0.00"),"-","△")&amp;"】"))</f>
        <v>【167.74】</v>
      </c>
      <c r="CL6" s="22">
        <f>IF(CL7="",NA(),CL7)</f>
        <v>65.510000000000005</v>
      </c>
      <c r="CM6" s="22">
        <f t="shared" ref="CM6:CU6" si="10">IF(CM7="",NA(),CM7)</f>
        <v>65.67</v>
      </c>
      <c r="CN6" s="22">
        <f t="shared" si="10"/>
        <v>65.27</v>
      </c>
      <c r="CO6" s="22">
        <f t="shared" si="10"/>
        <v>66.61</v>
      </c>
      <c r="CP6" s="22">
        <f t="shared" si="10"/>
        <v>66.83</v>
      </c>
      <c r="CQ6" s="22">
        <f t="shared" si="10"/>
        <v>60.03</v>
      </c>
      <c r="CR6" s="22">
        <f t="shared" si="10"/>
        <v>59.74</v>
      </c>
      <c r="CS6" s="22">
        <f t="shared" si="10"/>
        <v>59.67</v>
      </c>
      <c r="CT6" s="22">
        <f t="shared" si="10"/>
        <v>60.12</v>
      </c>
      <c r="CU6" s="22">
        <f t="shared" si="10"/>
        <v>60.34</v>
      </c>
      <c r="CV6" s="21" t="str">
        <f>IF(CV7="","",IF(CV7="-","【-】","【"&amp;SUBSTITUTE(TEXT(CV7,"#,##0.00"),"-","△")&amp;"】"))</f>
        <v>【60.29】</v>
      </c>
      <c r="CW6" s="22">
        <f>IF(CW7="",NA(),CW7)</f>
        <v>96.12</v>
      </c>
      <c r="CX6" s="22">
        <f t="shared" ref="CX6:DF6" si="11">IF(CX7="",NA(),CX7)</f>
        <v>96.43</v>
      </c>
      <c r="CY6" s="22">
        <f t="shared" si="11"/>
        <v>97.13</v>
      </c>
      <c r="CZ6" s="22">
        <f t="shared" si="11"/>
        <v>97.54</v>
      </c>
      <c r="DA6" s="22">
        <f t="shared" si="11"/>
        <v>97.35</v>
      </c>
      <c r="DB6" s="22">
        <f t="shared" si="11"/>
        <v>84.81</v>
      </c>
      <c r="DC6" s="22">
        <f t="shared" si="11"/>
        <v>84.8</v>
      </c>
      <c r="DD6" s="22">
        <f t="shared" si="11"/>
        <v>84.6</v>
      </c>
      <c r="DE6" s="22">
        <f t="shared" si="11"/>
        <v>84.24</v>
      </c>
      <c r="DF6" s="22">
        <f t="shared" si="11"/>
        <v>84.19</v>
      </c>
      <c r="DG6" s="21" t="str">
        <f>IF(DG7="","",IF(DG7="-","【-】","【"&amp;SUBSTITUTE(TEXT(DG7,"#,##0.00"),"-","△")&amp;"】"))</f>
        <v>【90.12】</v>
      </c>
      <c r="DH6" s="22">
        <f>IF(DH7="",NA(),DH7)</f>
        <v>37.81</v>
      </c>
      <c r="DI6" s="22">
        <f t="shared" ref="DI6:DQ6" si="12">IF(DI7="",NA(),DI7)</f>
        <v>38.340000000000003</v>
      </c>
      <c r="DJ6" s="22">
        <f t="shared" si="12"/>
        <v>39.090000000000003</v>
      </c>
      <c r="DK6" s="22">
        <f t="shared" si="12"/>
        <v>39.82</v>
      </c>
      <c r="DL6" s="22">
        <f t="shared" si="12"/>
        <v>40.49</v>
      </c>
      <c r="DM6" s="22">
        <f t="shared" si="12"/>
        <v>47.28</v>
      </c>
      <c r="DN6" s="22">
        <f t="shared" si="12"/>
        <v>47.66</v>
      </c>
      <c r="DO6" s="22">
        <f t="shared" si="12"/>
        <v>48.17</v>
      </c>
      <c r="DP6" s="22">
        <f t="shared" si="12"/>
        <v>48.83</v>
      </c>
      <c r="DQ6" s="22">
        <f t="shared" si="12"/>
        <v>49.96</v>
      </c>
      <c r="DR6" s="21" t="str">
        <f>IF(DR7="","",IF(DR7="-","【-】","【"&amp;SUBSTITUTE(TEXT(DR7,"#,##0.00"),"-","△")&amp;"】"))</f>
        <v>【50.88】</v>
      </c>
      <c r="DS6" s="22">
        <f>IF(DS7="",NA(),DS7)</f>
        <v>3.62</v>
      </c>
      <c r="DT6" s="22">
        <f t="shared" ref="DT6:EB6" si="13">IF(DT7="",NA(),DT7)</f>
        <v>3.17</v>
      </c>
      <c r="DU6" s="22">
        <f t="shared" si="13"/>
        <v>3.7</v>
      </c>
      <c r="DV6" s="22">
        <f t="shared" si="13"/>
        <v>3.62</v>
      </c>
      <c r="DW6" s="22">
        <f t="shared" si="13"/>
        <v>3.67</v>
      </c>
      <c r="DX6" s="22">
        <f t="shared" si="13"/>
        <v>12.19</v>
      </c>
      <c r="DY6" s="22">
        <f t="shared" si="13"/>
        <v>15.1</v>
      </c>
      <c r="DZ6" s="22">
        <f t="shared" si="13"/>
        <v>17.12</v>
      </c>
      <c r="EA6" s="22">
        <f t="shared" si="13"/>
        <v>18.18</v>
      </c>
      <c r="EB6" s="22">
        <f t="shared" si="13"/>
        <v>19.32</v>
      </c>
      <c r="EC6" s="21" t="str">
        <f>IF(EC7="","",IF(EC7="-","【-】","【"&amp;SUBSTITUTE(TEXT(EC7,"#,##0.00"),"-","△")&amp;"】"))</f>
        <v>【22.30】</v>
      </c>
      <c r="ED6" s="22">
        <f>IF(ED7="",NA(),ED7)</f>
        <v>1.95</v>
      </c>
      <c r="EE6" s="22">
        <f t="shared" ref="EE6:EM6" si="14">IF(EE7="",NA(),EE7)</f>
        <v>1.94</v>
      </c>
      <c r="EF6" s="22">
        <f t="shared" si="14"/>
        <v>1.81</v>
      </c>
      <c r="EG6" s="22">
        <f t="shared" si="14"/>
        <v>2.79</v>
      </c>
      <c r="EH6" s="22">
        <f t="shared" si="14"/>
        <v>2.02</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2">
      <c r="A7" s="15"/>
      <c r="B7" s="24">
        <v>2021</v>
      </c>
      <c r="C7" s="24">
        <v>232271</v>
      </c>
      <c r="D7" s="24">
        <v>46</v>
      </c>
      <c r="E7" s="24">
        <v>1</v>
      </c>
      <c r="F7" s="24">
        <v>0</v>
      </c>
      <c r="G7" s="24">
        <v>1</v>
      </c>
      <c r="H7" s="24" t="s">
        <v>93</v>
      </c>
      <c r="I7" s="24" t="s">
        <v>94</v>
      </c>
      <c r="J7" s="24" t="s">
        <v>95</v>
      </c>
      <c r="K7" s="24" t="s">
        <v>96</v>
      </c>
      <c r="L7" s="24" t="s">
        <v>97</v>
      </c>
      <c r="M7" s="24" t="s">
        <v>98</v>
      </c>
      <c r="N7" s="25" t="s">
        <v>99</v>
      </c>
      <c r="O7" s="25">
        <v>86.73</v>
      </c>
      <c r="P7" s="25">
        <v>99.97</v>
      </c>
      <c r="Q7" s="25">
        <v>2360</v>
      </c>
      <c r="R7" s="25">
        <v>49280</v>
      </c>
      <c r="S7" s="25">
        <v>13.11</v>
      </c>
      <c r="T7" s="25">
        <v>3758.96</v>
      </c>
      <c r="U7" s="25">
        <v>49277</v>
      </c>
      <c r="V7" s="25">
        <v>13.11</v>
      </c>
      <c r="W7" s="25">
        <v>3758.73</v>
      </c>
      <c r="X7" s="25">
        <v>119.72</v>
      </c>
      <c r="Y7" s="25">
        <v>114.03</v>
      </c>
      <c r="Z7" s="25">
        <v>118.09</v>
      </c>
      <c r="AA7" s="25">
        <v>108.14</v>
      </c>
      <c r="AB7" s="25">
        <v>119.75</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436.66</v>
      </c>
      <c r="AU7" s="25">
        <v>370.5</v>
      </c>
      <c r="AV7" s="25">
        <v>503.5</v>
      </c>
      <c r="AW7" s="25">
        <v>473.1</v>
      </c>
      <c r="AX7" s="25">
        <v>386.51</v>
      </c>
      <c r="AY7" s="25">
        <v>357.34</v>
      </c>
      <c r="AZ7" s="25">
        <v>366.03</v>
      </c>
      <c r="BA7" s="25">
        <v>365.18</v>
      </c>
      <c r="BB7" s="25">
        <v>327.77</v>
      </c>
      <c r="BC7" s="25">
        <v>338.02</v>
      </c>
      <c r="BD7" s="25">
        <v>261.51</v>
      </c>
      <c r="BE7" s="25">
        <v>94.7</v>
      </c>
      <c r="BF7" s="25">
        <v>89.9</v>
      </c>
      <c r="BG7" s="25">
        <v>85.26</v>
      </c>
      <c r="BH7" s="25">
        <v>88.08</v>
      </c>
      <c r="BI7" s="25">
        <v>74.209999999999994</v>
      </c>
      <c r="BJ7" s="25">
        <v>373.69</v>
      </c>
      <c r="BK7" s="25">
        <v>370.12</v>
      </c>
      <c r="BL7" s="25">
        <v>371.65</v>
      </c>
      <c r="BM7" s="25">
        <v>397.1</v>
      </c>
      <c r="BN7" s="25">
        <v>379.91</v>
      </c>
      <c r="BO7" s="25">
        <v>265.16000000000003</v>
      </c>
      <c r="BP7" s="25">
        <v>119.38</v>
      </c>
      <c r="BQ7" s="25">
        <v>113.01</v>
      </c>
      <c r="BR7" s="25">
        <v>117.09</v>
      </c>
      <c r="BS7" s="25">
        <v>106.43</v>
      </c>
      <c r="BT7" s="25">
        <v>119.27</v>
      </c>
      <c r="BU7" s="25">
        <v>99.87</v>
      </c>
      <c r="BV7" s="25">
        <v>100.42</v>
      </c>
      <c r="BW7" s="25">
        <v>98.77</v>
      </c>
      <c r="BX7" s="25">
        <v>95.79</v>
      </c>
      <c r="BY7" s="25">
        <v>98.3</v>
      </c>
      <c r="BZ7" s="25">
        <v>102.35</v>
      </c>
      <c r="CA7" s="25">
        <v>126.93</v>
      </c>
      <c r="CB7" s="25">
        <v>134.44</v>
      </c>
      <c r="CC7" s="25">
        <v>129.78</v>
      </c>
      <c r="CD7" s="25">
        <v>128.01</v>
      </c>
      <c r="CE7" s="25">
        <v>127.28</v>
      </c>
      <c r="CF7" s="25">
        <v>171.81</v>
      </c>
      <c r="CG7" s="25">
        <v>171.67</v>
      </c>
      <c r="CH7" s="25">
        <v>173.67</v>
      </c>
      <c r="CI7" s="25">
        <v>171.13</v>
      </c>
      <c r="CJ7" s="25">
        <v>173.7</v>
      </c>
      <c r="CK7" s="25">
        <v>167.74</v>
      </c>
      <c r="CL7" s="25">
        <v>65.510000000000005</v>
      </c>
      <c r="CM7" s="25">
        <v>65.67</v>
      </c>
      <c r="CN7" s="25">
        <v>65.27</v>
      </c>
      <c r="CO7" s="25">
        <v>66.61</v>
      </c>
      <c r="CP7" s="25">
        <v>66.83</v>
      </c>
      <c r="CQ7" s="25">
        <v>60.03</v>
      </c>
      <c r="CR7" s="25">
        <v>59.74</v>
      </c>
      <c r="CS7" s="25">
        <v>59.67</v>
      </c>
      <c r="CT7" s="25">
        <v>60.12</v>
      </c>
      <c r="CU7" s="25">
        <v>60.34</v>
      </c>
      <c r="CV7" s="25">
        <v>60.29</v>
      </c>
      <c r="CW7" s="25">
        <v>96.12</v>
      </c>
      <c r="CX7" s="25">
        <v>96.43</v>
      </c>
      <c r="CY7" s="25">
        <v>97.13</v>
      </c>
      <c r="CZ7" s="25">
        <v>97.54</v>
      </c>
      <c r="DA7" s="25">
        <v>97.35</v>
      </c>
      <c r="DB7" s="25">
        <v>84.81</v>
      </c>
      <c r="DC7" s="25">
        <v>84.8</v>
      </c>
      <c r="DD7" s="25">
        <v>84.6</v>
      </c>
      <c r="DE7" s="25">
        <v>84.24</v>
      </c>
      <c r="DF7" s="25">
        <v>84.19</v>
      </c>
      <c r="DG7" s="25">
        <v>90.12</v>
      </c>
      <c r="DH7" s="25">
        <v>37.81</v>
      </c>
      <c r="DI7" s="25">
        <v>38.340000000000003</v>
      </c>
      <c r="DJ7" s="25">
        <v>39.090000000000003</v>
      </c>
      <c r="DK7" s="25">
        <v>39.82</v>
      </c>
      <c r="DL7" s="25">
        <v>40.49</v>
      </c>
      <c r="DM7" s="25">
        <v>47.28</v>
      </c>
      <c r="DN7" s="25">
        <v>47.66</v>
      </c>
      <c r="DO7" s="25">
        <v>48.17</v>
      </c>
      <c r="DP7" s="25">
        <v>48.83</v>
      </c>
      <c r="DQ7" s="25">
        <v>49.96</v>
      </c>
      <c r="DR7" s="25">
        <v>50.88</v>
      </c>
      <c r="DS7" s="25">
        <v>3.62</v>
      </c>
      <c r="DT7" s="25">
        <v>3.17</v>
      </c>
      <c r="DU7" s="25">
        <v>3.7</v>
      </c>
      <c r="DV7" s="25">
        <v>3.62</v>
      </c>
      <c r="DW7" s="25">
        <v>3.67</v>
      </c>
      <c r="DX7" s="25">
        <v>12.19</v>
      </c>
      <c r="DY7" s="25">
        <v>15.1</v>
      </c>
      <c r="DZ7" s="25">
        <v>17.12</v>
      </c>
      <c r="EA7" s="25">
        <v>18.18</v>
      </c>
      <c r="EB7" s="25">
        <v>19.32</v>
      </c>
      <c r="EC7" s="25">
        <v>22.3</v>
      </c>
      <c r="ED7" s="25">
        <v>1.95</v>
      </c>
      <c r="EE7" s="25">
        <v>1.94</v>
      </c>
      <c r="EF7" s="25">
        <v>1.81</v>
      </c>
      <c r="EG7" s="25">
        <v>2.79</v>
      </c>
      <c r="EH7" s="25">
        <v>2.02</v>
      </c>
      <c r="EI7" s="25">
        <v>0.51</v>
      </c>
      <c r="EJ7" s="25">
        <v>0.57999999999999996</v>
      </c>
      <c r="EK7" s="25">
        <v>0.54</v>
      </c>
      <c r="EL7" s="25">
        <v>0.56999999999999995</v>
      </c>
      <c r="EM7" s="25">
        <v>0.52</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2023-01-18T07:08:17Z</cp:lastPrinted>
  <dcterms:created xsi:type="dcterms:W3CDTF">2022-12-01T01:00:17Z</dcterms:created>
  <dcterms:modified xsi:type="dcterms:W3CDTF">2023-01-27T06:40:54Z</dcterms:modified>
  <cp:category/>
</cp:coreProperties>
</file>