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A1662\Desktop\2\"/>
    </mc:Choice>
  </mc:AlternateContent>
  <xr:revisionPtr revIDLastSave="0" documentId="13_ncr:1_{56AD1613-494B-491D-BBC6-5F9FCBA0F40B}" xr6:coauthVersionLast="47" xr6:coauthVersionMax="47" xr10:uidLastSave="{00000000-0000-0000-0000-000000000000}"/>
  <workbookProtection workbookAlgorithmName="SHA-512" workbookHashValue="9MBqk1xEgIl+Qbbk8A13oEotfjVcM798FIQ8PLYxDqSsnYIAECWLVEsihH/HNFlur0PJx7PtspBophMiLFbsyg==" workbookSaltValue="We7+BZxlF3hW1b4DbJyFkg==" workbookSpinCount="100000" lockStructure="1"/>
  <bookViews>
    <workbookView xWindow="3465" yWindow="3465" windowWidth="21600" windowHeight="11295" xr2:uid="{00000000-000D-0000-FFFF-FFFF00000000}"/>
  </bookViews>
  <sheets>
    <sheet name="企業購入シート用アジア・パラ申込書" sheetId="10" r:id="rId1"/>
    <sheet name="対象競技・パッケージ一覧" sheetId="22" r:id="rId2"/>
  </sheets>
  <definedNames>
    <definedName name="_xlnm.Print_Area" localSheetId="0">企業購入シート用アジア・パラ申込書!$B$1:$AT$61</definedName>
    <definedName name="_xlnm.Print_Titles" localSheetId="1">対象競技・パッケージ一覧!$1:$1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J35" i="10" l="1"/>
  <c r="AJ37" i="10"/>
  <c r="D56" i="10"/>
  <c r="AM38" i="10"/>
  <c r="AM35" i="10"/>
  <c r="AM41" i="10"/>
  <c r="AM42" i="10"/>
  <c r="AM43" i="10"/>
  <c r="AM44" i="10"/>
  <c r="AM45" i="10"/>
  <c r="AM46" i="10"/>
  <c r="AM47" i="10"/>
  <c r="AM48" i="10"/>
  <c r="AM49" i="10"/>
  <c r="AM36" i="10"/>
  <c r="AM37" i="10"/>
  <c r="AM39" i="10"/>
  <c r="AM40" i="10"/>
  <c r="AM34" i="10"/>
  <c r="AJ45" i="10"/>
  <c r="AJ46" i="10"/>
  <c r="AJ47" i="10"/>
  <c r="AJ48" i="10"/>
  <c r="AJ49" i="10"/>
  <c r="AJ38" i="10"/>
  <c r="AJ39" i="10"/>
  <c r="AJ40" i="10"/>
  <c r="AJ41" i="10"/>
  <c r="AJ42" i="10"/>
  <c r="AJ43" i="10"/>
  <c r="AJ44" i="10"/>
  <c r="AJ36" i="10"/>
  <c r="N48" i="10"/>
  <c r="N49" i="10"/>
  <c r="N43" i="10"/>
  <c r="N44" i="10"/>
  <c r="N45" i="10"/>
  <c r="N46" i="10"/>
  <c r="N47" i="10"/>
  <c r="N36" i="10"/>
  <c r="N37" i="10"/>
  <c r="N38" i="10"/>
  <c r="N39" i="10"/>
  <c r="N40" i="10"/>
  <c r="N41" i="10"/>
  <c r="N42" i="10"/>
  <c r="N35" i="10"/>
  <c r="N34" i="10"/>
  <c r="V34" i="10"/>
  <c r="V35" i="10"/>
  <c r="V43" i="10"/>
  <c r="V44" i="10"/>
  <c r="V45" i="10"/>
  <c r="V46" i="10"/>
  <c r="V47" i="10"/>
  <c r="V48" i="10"/>
  <c r="V49" i="10"/>
  <c r="V37" i="10"/>
  <c r="V38" i="10"/>
  <c r="V39" i="10"/>
  <c r="V40" i="10"/>
  <c r="V41" i="10"/>
  <c r="V42" i="10"/>
  <c r="V36" i="10"/>
  <c r="Q58" i="10" l="1"/>
  <c r="X58" i="10" s="1"/>
  <c r="AK58" i="10" s="1"/>
  <c r="AK56" i="10"/>
  <c r="AK59" i="10" s="1"/>
  <c r="N2" i="22" l="1"/>
  <c r="N4" i="22"/>
  <c r="N5" i="22"/>
  <c r="N6" i="22"/>
  <c r="N7" i="22"/>
  <c r="N8" i="22"/>
  <c r="N9" i="22"/>
  <c r="N10" i="22"/>
  <c r="N11" i="22"/>
  <c r="N12" i="22"/>
  <c r="N13" i="22"/>
  <c r="N14" i="22"/>
  <c r="N15" i="22"/>
  <c r="N16" i="22"/>
  <c r="N17" i="22"/>
  <c r="N18" i="22"/>
  <c r="N20" i="22"/>
  <c r="N21" i="22"/>
  <c r="N22" i="22"/>
  <c r="N23" i="22"/>
  <c r="N24" i="22"/>
  <c r="N25" i="22"/>
  <c r="N26" i="22"/>
  <c r="N27" i="22"/>
  <c r="N28" i="22"/>
  <c r="N29" i="22"/>
  <c r="N30" i="22"/>
  <c r="N31" i="22"/>
  <c r="N32" i="22"/>
  <c r="N33" i="22"/>
  <c r="N34" i="22"/>
  <c r="N35" i="22"/>
  <c r="N36" i="22"/>
  <c r="N37" i="22"/>
  <c r="N38" i="22"/>
  <c r="N39" i="22"/>
  <c r="N40" i="22"/>
  <c r="N41" i="22"/>
  <c r="N42" i="22"/>
  <c r="N43" i="22"/>
  <c r="N45" i="22"/>
  <c r="N46" i="22"/>
  <c r="N47" i="22"/>
  <c r="N48" i="22"/>
  <c r="N49" i="22"/>
  <c r="N50" i="22"/>
  <c r="N51" i="22"/>
  <c r="N52" i="22"/>
  <c r="N53" i="22"/>
  <c r="N54" i="22"/>
  <c r="N55" i="22"/>
  <c r="N56" i="22"/>
  <c r="N57" i="22"/>
  <c r="N58" i="22"/>
  <c r="N59" i="22"/>
  <c r="N60" i="22"/>
  <c r="N62" i="22"/>
  <c r="N63" i="22"/>
  <c r="N64" i="22"/>
  <c r="N65" i="22"/>
  <c r="N66" i="22"/>
  <c r="N67" i="22"/>
  <c r="N68" i="22"/>
  <c r="N69" i="22"/>
  <c r="N70" i="22"/>
  <c r="N71" i="22"/>
  <c r="N72" i="22"/>
  <c r="N73" i="22"/>
  <c r="N74" i="22"/>
  <c r="N75" i="22"/>
  <c r="N76" i="22"/>
  <c r="N77" i="22"/>
  <c r="N78" i="22"/>
  <c r="N79" i="22"/>
  <c r="N80" i="22"/>
  <c r="N81" i="22"/>
  <c r="N82" i="22"/>
  <c r="N83" i="22"/>
  <c r="N84" i="22"/>
  <c r="N85" i="22"/>
  <c r="N86" i="22"/>
  <c r="N87" i="22"/>
  <c r="N88" i="22"/>
  <c r="N89" i="22"/>
  <c r="N90" i="22"/>
  <c r="N91" i="22"/>
  <c r="N92" i="22"/>
  <c r="N93" i="22"/>
  <c r="N94" i="22"/>
  <c r="N95" i="22"/>
  <c r="N97" i="22"/>
  <c r="N98" i="22"/>
  <c r="N99" i="22"/>
  <c r="N100" i="22"/>
  <c r="N101" i="22"/>
  <c r="N102" i="22"/>
  <c r="N103" i="22"/>
  <c r="N104" i="22"/>
  <c r="N105" i="22"/>
  <c r="N106" i="22"/>
  <c r="N107" i="22"/>
  <c r="N108" i="22"/>
  <c r="N110" i="22"/>
  <c r="N112" i="22"/>
  <c r="N113" i="22"/>
  <c r="N114" i="22"/>
  <c r="N115" i="22"/>
  <c r="N116" i="22"/>
  <c r="N117" i="22"/>
  <c r="N118" i="22"/>
  <c r="N119" i="22"/>
  <c r="N120" i="22"/>
  <c r="N121" i="22"/>
  <c r="N122" i="22"/>
  <c r="N123" i="22"/>
  <c r="N124" i="22"/>
  <c r="N125" i="22"/>
  <c r="N126" i="22"/>
  <c r="N127" i="22"/>
  <c r="N128" i="22"/>
  <c r="P2" i="22"/>
  <c r="P4" i="22"/>
  <c r="P5" i="22"/>
  <c r="P6" i="22"/>
  <c r="P7" i="22"/>
  <c r="P8" i="22"/>
  <c r="P9" i="22"/>
  <c r="P10" i="22"/>
  <c r="P11" i="22"/>
  <c r="P12" i="22"/>
  <c r="P13" i="22"/>
  <c r="P14" i="22"/>
  <c r="P15" i="22"/>
  <c r="P16" i="22"/>
  <c r="P17" i="22"/>
  <c r="P18" i="22"/>
  <c r="P20" i="22"/>
  <c r="P21" i="22"/>
  <c r="P22" i="22"/>
  <c r="P23" i="22"/>
  <c r="P24" i="22"/>
  <c r="P25" i="22"/>
  <c r="P26" i="22"/>
  <c r="P27" i="22"/>
  <c r="P28" i="22"/>
  <c r="P29" i="22"/>
  <c r="P30" i="22"/>
  <c r="P31" i="22"/>
  <c r="P32" i="22"/>
  <c r="P33" i="22"/>
  <c r="P34" i="22"/>
  <c r="P35" i="22"/>
  <c r="P36" i="22"/>
  <c r="P37" i="22"/>
  <c r="P38" i="22"/>
  <c r="P39" i="22"/>
  <c r="P40" i="22"/>
  <c r="P41" i="22"/>
  <c r="P42" i="22"/>
  <c r="P43" i="22"/>
  <c r="P44" i="22"/>
  <c r="P45" i="22"/>
  <c r="P46" i="22"/>
  <c r="P47" i="22"/>
  <c r="P48" i="22"/>
  <c r="P49" i="22"/>
  <c r="P50" i="22"/>
  <c r="P51" i="22"/>
  <c r="P52" i="22"/>
  <c r="P53" i="22"/>
  <c r="P54" i="22"/>
  <c r="P55" i="22"/>
  <c r="P56" i="22"/>
  <c r="P57" i="22"/>
  <c r="P58" i="22"/>
  <c r="P59" i="22"/>
  <c r="P60" i="22"/>
  <c r="P62" i="22"/>
  <c r="P63" i="22"/>
  <c r="P64" i="22"/>
  <c r="P65" i="22"/>
  <c r="P66" i="22"/>
  <c r="P67" i="22"/>
  <c r="P68" i="22"/>
  <c r="P69" i="22"/>
  <c r="P70" i="22"/>
  <c r="P71" i="22"/>
  <c r="P72" i="22"/>
  <c r="P73" i="22"/>
  <c r="P74" i="22"/>
  <c r="P75" i="22"/>
  <c r="P76" i="22"/>
  <c r="P77" i="22"/>
  <c r="P78" i="22"/>
  <c r="P79" i="22"/>
  <c r="P80" i="22"/>
  <c r="P81" i="22"/>
  <c r="P82" i="22"/>
  <c r="P83" i="22"/>
  <c r="P84" i="22"/>
  <c r="P85" i="22"/>
  <c r="P86" i="22"/>
  <c r="P87" i="22"/>
  <c r="P88" i="22"/>
  <c r="P89" i="22"/>
  <c r="P90" i="22"/>
  <c r="P91" i="22"/>
  <c r="P92" i="22"/>
  <c r="P93" i="22"/>
  <c r="P94" i="22"/>
  <c r="P95" i="22"/>
  <c r="P97" i="22"/>
  <c r="P98" i="22"/>
  <c r="P99" i="22"/>
  <c r="P100" i="22"/>
  <c r="P101" i="22"/>
  <c r="P102" i="22"/>
  <c r="P103" i="22"/>
  <c r="P104" i="22"/>
  <c r="P105" i="22"/>
  <c r="P106" i="22"/>
  <c r="P107" i="22"/>
  <c r="P108" i="22"/>
  <c r="P110" i="22"/>
  <c r="P112" i="22"/>
  <c r="P113" i="22"/>
  <c r="P114" i="22"/>
  <c r="P115" i="22"/>
  <c r="P116" i="22"/>
  <c r="P117" i="22"/>
  <c r="P118" i="22"/>
  <c r="P119" i="22"/>
  <c r="P120" i="22"/>
  <c r="P121" i="22"/>
  <c r="P122" i="22"/>
  <c r="P123" i="22"/>
  <c r="P124" i="22"/>
  <c r="P125" i="22"/>
  <c r="P126" i="22"/>
  <c r="P127" i="22"/>
  <c r="P128" i="22"/>
  <c r="O61" i="22" l="1"/>
  <c r="Q20" i="22" l="1"/>
</calcChain>
</file>

<file path=xl/sharedStrings.xml><?xml version="1.0" encoding="utf-8"?>
<sst xmlns="http://schemas.openxmlformats.org/spreadsheetml/2006/main" count="1018" uniqueCount="359">
  <si>
    <t>★お控えを必ず
保管ください</t>
    <rPh sb="2" eb="3">
      <t>ヒカ</t>
    </rPh>
    <rPh sb="5" eb="6">
      <t>カナラ</t>
    </rPh>
    <rPh sb="8" eb="10">
      <t>ホカン</t>
    </rPh>
    <phoneticPr fontId="3"/>
  </si>
  <si>
    <t>※担当者をご指名いただき、その方を通じてお手続きいただきますようお願いいたします。ご担当者様以外の申込についても受理いたしかねますのでご留意ください。</t>
    <rPh sb="42" eb="45">
      <t>タントウシャ</t>
    </rPh>
    <rPh sb="45" eb="46">
      <t>サマ</t>
    </rPh>
    <rPh sb="46" eb="48">
      <t>イガイ</t>
    </rPh>
    <rPh sb="49" eb="51">
      <t>モウシコミ</t>
    </rPh>
    <phoneticPr fontId="3"/>
  </si>
  <si>
    <t>下記、注意事項をご一読の上、お申し込みください。</t>
    <rPh sb="0" eb="2">
      <t>カキ</t>
    </rPh>
    <rPh sb="3" eb="5">
      <t>チュウイ</t>
    </rPh>
    <rPh sb="5" eb="7">
      <t>ジコウ</t>
    </rPh>
    <rPh sb="9" eb="11">
      <t>イチドク</t>
    </rPh>
    <rPh sb="12" eb="13">
      <t>ウエ</t>
    </rPh>
    <rPh sb="15" eb="16">
      <t>モウ</t>
    </rPh>
    <rPh sb="17" eb="18">
      <t>コ</t>
    </rPh>
    <phoneticPr fontId="4"/>
  </si>
  <si>
    <t>≪ 申 込 欄 ≫</t>
    <rPh sb="2" eb="3">
      <t>サル</t>
    </rPh>
    <rPh sb="4" eb="5">
      <t>コ</t>
    </rPh>
    <rPh sb="6" eb="7">
      <t>ラン</t>
    </rPh>
    <phoneticPr fontId="4"/>
  </si>
  <si>
    <t>年</t>
    <rPh sb="0" eb="1">
      <t>ネン</t>
    </rPh>
    <phoneticPr fontId="3"/>
  </si>
  <si>
    <t>月</t>
    <rPh sb="0" eb="1">
      <t>ガツ</t>
    </rPh>
    <phoneticPr fontId="3"/>
  </si>
  <si>
    <t>日</t>
    <rPh sb="0" eb="1">
      <t>ニチ</t>
    </rPh>
    <phoneticPr fontId="3"/>
  </si>
  <si>
    <t>(</t>
    <phoneticPr fontId="3"/>
  </si>
  <si>
    <t>)</t>
    <phoneticPr fontId="3"/>
  </si>
  <si>
    <t>フリガナ</t>
    <phoneticPr fontId="4"/>
  </si>
  <si>
    <t>団体名または法人名</t>
    <phoneticPr fontId="3"/>
  </si>
  <si>
    <t>ご担当者名</t>
    <phoneticPr fontId="3"/>
  </si>
  <si>
    <t>ご　住　所</t>
    <rPh sb="2" eb="3">
      <t>ジュウ</t>
    </rPh>
    <rPh sb="4" eb="5">
      <t>ショ</t>
    </rPh>
    <phoneticPr fontId="4"/>
  </si>
  <si>
    <t>☎ＴＥＬ・携帯</t>
    <rPh sb="5" eb="7">
      <t>ケイタイ</t>
    </rPh>
    <phoneticPr fontId="4"/>
  </si>
  <si>
    <t xml:space="preserve"> E-mail</t>
    <phoneticPr fontId="3"/>
  </si>
  <si>
    <t>＠</t>
    <phoneticPr fontId="3"/>
  </si>
  <si>
    <t>F A X</t>
    <phoneticPr fontId="4"/>
  </si>
  <si>
    <t>チケット引取方法</t>
    <phoneticPr fontId="3"/>
  </si>
  <si>
    <t>チケットの
ご利用目的</t>
    <rPh sb="7" eb="9">
      <t>リヨウ</t>
    </rPh>
    <rPh sb="9" eb="11">
      <t>モクテキ</t>
    </rPh>
    <phoneticPr fontId="3"/>
  </si>
  <si>
    <t>ご希望内容</t>
    <rPh sb="1" eb="3">
      <t>キボウ</t>
    </rPh>
    <rPh sb="3" eb="5">
      <t>ナイヨウ</t>
    </rPh>
    <phoneticPr fontId="3"/>
  </si>
  <si>
    <t>項目</t>
    <rPh sb="0" eb="2">
      <t>コウモク</t>
    </rPh>
    <phoneticPr fontId="3"/>
  </si>
  <si>
    <t>チケットコード</t>
  </si>
  <si>
    <t>金額</t>
    <rPh sb="0" eb="2">
      <t>キンガク</t>
    </rPh>
    <phoneticPr fontId="3"/>
  </si>
  <si>
    <t>説明</t>
    <rPh sb="0" eb="2">
      <t>セツメイ</t>
    </rPh>
    <phoneticPr fontId="3"/>
  </si>
  <si>
    <t>例</t>
    <rPh sb="0" eb="1">
      <t>レイ</t>
    </rPh>
    <phoneticPr fontId="3"/>
  </si>
  <si>
    <t>ATH01</t>
  </si>
  <si>
    <t>枚</t>
    <rPh sb="0" eb="1">
      <t>マイ</t>
    </rPh>
    <phoneticPr fontId="3"/>
  </si>
  <si>
    <t>円</t>
    <rPh sb="0" eb="1">
      <t>エン</t>
    </rPh>
    <phoneticPr fontId="3"/>
  </si>
  <si>
    <t>①</t>
    <phoneticPr fontId="3"/>
  </si>
  <si>
    <t>②</t>
    <phoneticPr fontId="3"/>
  </si>
  <si>
    <t>③</t>
    <phoneticPr fontId="3"/>
  </si>
  <si>
    <t>④</t>
    <phoneticPr fontId="3"/>
  </si>
  <si>
    <t>⑤</t>
    <phoneticPr fontId="3"/>
  </si>
  <si>
    <t>⑥</t>
    <phoneticPr fontId="3"/>
  </si>
  <si>
    <t>⑦</t>
    <phoneticPr fontId="3"/>
  </si>
  <si>
    <t>⑧</t>
    <phoneticPr fontId="3"/>
  </si>
  <si>
    <t>⑨</t>
    <phoneticPr fontId="3"/>
  </si>
  <si>
    <t>⑩</t>
    <phoneticPr fontId="3"/>
  </si>
  <si>
    <t>⑪</t>
    <phoneticPr fontId="3"/>
  </si>
  <si>
    <t>⑫</t>
    <phoneticPr fontId="3"/>
  </si>
  <si>
    <t>⑬</t>
    <phoneticPr fontId="3"/>
  </si>
  <si>
    <t>⑭</t>
    <phoneticPr fontId="3"/>
  </si>
  <si>
    <t>⑮</t>
    <phoneticPr fontId="3"/>
  </si>
  <si>
    <t>≪　以下　お申込み合計金額 欄　≫</t>
  </si>
  <si>
    <t>枚　数</t>
    <rPh sb="0" eb="1">
      <t>マイ</t>
    </rPh>
    <rPh sb="2" eb="3">
      <t>スウ</t>
    </rPh>
    <phoneticPr fontId="4"/>
  </si>
  <si>
    <t>手数料</t>
    <rPh sb="0" eb="3">
      <t>テスウリョウ</t>
    </rPh>
    <phoneticPr fontId="4"/>
  </si>
  <si>
    <t>円</t>
  </si>
  <si>
    <t>【お問い合わせ先】</t>
    <rPh sb="2" eb="3">
      <t>ト</t>
    </rPh>
    <rPh sb="4" eb="5">
      <t>ア</t>
    </rPh>
    <rPh sb="7" eb="8">
      <t>サキ</t>
    </rPh>
    <phoneticPr fontId="4"/>
  </si>
  <si>
    <t>競技名</t>
  </si>
  <si>
    <t>WPO01</t>
  </si>
  <si>
    <t>水泳(水球)</t>
  </si>
  <si>
    <t>WPO02</t>
  </si>
  <si>
    <t>WPO03</t>
  </si>
  <si>
    <t>WPO04</t>
  </si>
  <si>
    <t>WPO05</t>
  </si>
  <si>
    <t>WPO06</t>
  </si>
  <si>
    <t>WPO07</t>
  </si>
  <si>
    <t>WPO08</t>
  </si>
  <si>
    <t>WPO09</t>
  </si>
  <si>
    <t>WPO10</t>
  </si>
  <si>
    <t>WPO11</t>
  </si>
  <si>
    <t>WPO12</t>
  </si>
  <si>
    <t>WPO13</t>
  </si>
  <si>
    <t>ATH02</t>
  </si>
  <si>
    <t>ATH03</t>
  </si>
  <si>
    <t>ATH04</t>
  </si>
  <si>
    <t>ATH05</t>
  </si>
  <si>
    <t>ATH06</t>
  </si>
  <si>
    <t>ATH07</t>
  </si>
  <si>
    <t>ATH08</t>
  </si>
  <si>
    <t>BKB01</t>
  </si>
  <si>
    <t>BKB02</t>
  </si>
  <si>
    <t>BKB03</t>
  </si>
  <si>
    <t>BKB04</t>
  </si>
  <si>
    <t>BKB05</t>
  </si>
  <si>
    <t>BKB06</t>
  </si>
  <si>
    <t>BKB07</t>
  </si>
  <si>
    <t>BKB08</t>
  </si>
  <si>
    <t>BKB09</t>
  </si>
  <si>
    <t>BKB10</t>
  </si>
  <si>
    <t>BKB11</t>
  </si>
  <si>
    <t>BKB12</t>
  </si>
  <si>
    <t>BKB13</t>
  </si>
  <si>
    <t>BKB14</t>
  </si>
  <si>
    <t>BKB15</t>
  </si>
  <si>
    <t>BK301</t>
  </si>
  <si>
    <t>BK302</t>
  </si>
  <si>
    <t>BK303</t>
  </si>
  <si>
    <t>BK304</t>
  </si>
  <si>
    <t>BK305</t>
  </si>
  <si>
    <t>BK306</t>
  </si>
  <si>
    <t>BK307</t>
  </si>
  <si>
    <t>BK308</t>
  </si>
  <si>
    <t>BK309</t>
  </si>
  <si>
    <t>BK310</t>
  </si>
  <si>
    <t>GYM01</t>
    <phoneticPr fontId="3"/>
  </si>
  <si>
    <t>体操(体操)</t>
  </si>
  <si>
    <t>GYM02</t>
  </si>
  <si>
    <t>GYM03</t>
  </si>
  <si>
    <t>GYM04</t>
  </si>
  <si>
    <t>GYM05</t>
  </si>
  <si>
    <t>GYM06</t>
  </si>
  <si>
    <t>GTR01</t>
  </si>
  <si>
    <t>体操(トランポリン)</t>
  </si>
  <si>
    <t>GTR02</t>
  </si>
  <si>
    <t>GRY01</t>
  </si>
  <si>
    <t>体操(新体操)</t>
  </si>
  <si>
    <t>GRY02</t>
  </si>
  <si>
    <t>GRY03</t>
  </si>
  <si>
    <t>GRY04</t>
  </si>
  <si>
    <t>JUD01</t>
  </si>
  <si>
    <t>JUD02</t>
  </si>
  <si>
    <t>JUD03</t>
  </si>
  <si>
    <t>JUD04</t>
  </si>
  <si>
    <t>JUD05</t>
  </si>
  <si>
    <t>JUD06</t>
  </si>
  <si>
    <t>JUD07</t>
  </si>
  <si>
    <t>JUD08</t>
  </si>
  <si>
    <t>RU701</t>
  </si>
  <si>
    <t>ラグビー(セブンス)</t>
  </si>
  <si>
    <t>RU702</t>
  </si>
  <si>
    <t>RU703</t>
  </si>
  <si>
    <t>TEN01</t>
  </si>
  <si>
    <t>TEN02</t>
  </si>
  <si>
    <t>TEN03</t>
  </si>
  <si>
    <t>TEN04</t>
  </si>
  <si>
    <t>TEN05</t>
  </si>
  <si>
    <t>TEN06</t>
  </si>
  <si>
    <t>TEN07</t>
  </si>
  <si>
    <t>TST01</t>
  </si>
  <si>
    <t>TST02</t>
  </si>
  <si>
    <t>TST03</t>
  </si>
  <si>
    <t>TST04</t>
  </si>
  <si>
    <t>TST05</t>
  </si>
  <si>
    <t>WLF01</t>
  </si>
  <si>
    <t>WLF02</t>
  </si>
  <si>
    <t>WLF03</t>
  </si>
  <si>
    <t>WLF04</t>
  </si>
  <si>
    <t>WLF05</t>
  </si>
  <si>
    <t>WLF06</t>
  </si>
  <si>
    <t>WLF07</t>
  </si>
  <si>
    <t>WLF08</t>
  </si>
  <si>
    <t>WLF09</t>
  </si>
  <si>
    <t>WLF10</t>
  </si>
  <si>
    <t>WLF11</t>
  </si>
  <si>
    <t>WLF12</t>
  </si>
  <si>
    <t>WLF13</t>
  </si>
  <si>
    <t>WLF14</t>
  </si>
  <si>
    <t>WRE01</t>
  </si>
  <si>
    <t>WRE02</t>
  </si>
  <si>
    <t>WRE03</t>
  </si>
  <si>
    <t>WRE04</t>
  </si>
  <si>
    <t>WRE05</t>
  </si>
  <si>
    <t>WRE06</t>
  </si>
  <si>
    <t>WRE07</t>
  </si>
  <si>
    <t>WRE08</t>
  </si>
  <si>
    <t>PAT01</t>
  </si>
  <si>
    <t>PAT02</t>
  </si>
  <si>
    <t>PAT03</t>
  </si>
  <si>
    <t>PAT04</t>
  </si>
  <si>
    <t>PAT05</t>
  </si>
  <si>
    <t>PAT06</t>
  </si>
  <si>
    <t>PAT07</t>
  </si>
  <si>
    <t>PAT08</t>
  </si>
  <si>
    <t>PAT09</t>
  </si>
  <si>
    <t>PAT10</t>
  </si>
  <si>
    <t>TWB01</t>
  </si>
  <si>
    <t>TWB02</t>
  </si>
  <si>
    <t>TWB03</t>
  </si>
  <si>
    <t>TWB04</t>
  </si>
  <si>
    <t>TWB05</t>
  </si>
  <si>
    <t>TWB06</t>
  </si>
  <si>
    <t>TWB07</t>
  </si>
  <si>
    <t>TWB08</t>
  </si>
  <si>
    <t>TWB09</t>
  </si>
  <si>
    <t>WTO01</t>
  </si>
  <si>
    <t>車いすテニス</t>
  </si>
  <si>
    <t>WTO02</t>
  </si>
  <si>
    <t>WTO03</t>
  </si>
  <si>
    <t>WTO04</t>
  </si>
  <si>
    <t>WTO05</t>
  </si>
  <si>
    <t>※残席状況によってご用意できない場合があります。</t>
    <phoneticPr fontId="3"/>
  </si>
  <si>
    <t>愛知・名古屋アジア・アジアパラ競技大会2026　企業購入シート専用　お申込書</t>
    <rPh sb="24" eb="28">
      <t>キギョウコウニュウ</t>
    </rPh>
    <phoneticPr fontId="3"/>
  </si>
  <si>
    <t>〒</t>
    <phoneticPr fontId="3"/>
  </si>
  <si>
    <t>‐</t>
    <phoneticPr fontId="3"/>
  </si>
  <si>
    <t>（</t>
    <phoneticPr fontId="3"/>
  </si>
  <si>
    <t>）</t>
    <phoneticPr fontId="3"/>
  </si>
  <si>
    <t>合計申込口数</t>
    <rPh sb="0" eb="2">
      <t>ゴウケイ</t>
    </rPh>
    <rPh sb="2" eb="4">
      <t>モウシコミ</t>
    </rPh>
    <rPh sb="4" eb="6">
      <t>クチスウ</t>
    </rPh>
    <phoneticPr fontId="3"/>
  </si>
  <si>
    <t>口</t>
    <rPh sb="0" eb="1">
      <t>クチ</t>
    </rPh>
    <phoneticPr fontId="3"/>
  </si>
  <si>
    <t>電子チケットのみになります。</t>
    <rPh sb="0" eb="2">
      <t>デンシ</t>
    </rPh>
    <phoneticPr fontId="3"/>
  </si>
  <si>
    <t>発券手数料</t>
    <rPh sb="0" eb="2">
      <t>ハッケン</t>
    </rPh>
    <rPh sb="2" eb="5">
      <t>テスウリョウ</t>
    </rPh>
    <phoneticPr fontId="3"/>
  </si>
  <si>
    <t>C</t>
    <phoneticPr fontId="33"/>
  </si>
  <si>
    <t>C</t>
  </si>
  <si>
    <t>A</t>
    <phoneticPr fontId="33"/>
  </si>
  <si>
    <t>B</t>
    <phoneticPr fontId="33"/>
  </si>
  <si>
    <t>A</t>
  </si>
  <si>
    <t>在庫なし</t>
    <rPh sb="0" eb="2">
      <t>ザイコ</t>
    </rPh>
    <phoneticPr fontId="33"/>
  </si>
  <si>
    <t>会場名</t>
    <phoneticPr fontId="3"/>
  </si>
  <si>
    <t>なし</t>
  </si>
  <si>
    <r>
      <rPr>
        <sz val="14"/>
        <color theme="1"/>
        <rFont val="Meiryo UI"/>
        <family val="3"/>
        <charset val="128"/>
      </rPr>
      <t>◎</t>
    </r>
    <phoneticPr fontId="33"/>
  </si>
  <si>
    <r>
      <rPr>
        <sz val="14"/>
        <color theme="1"/>
        <rFont val="ＭＳ Ｐゴシック"/>
        <family val="2"/>
        <charset val="128"/>
      </rPr>
      <t>◎</t>
    </r>
    <phoneticPr fontId="33"/>
  </si>
  <si>
    <r>
      <rPr>
        <sz val="14"/>
        <color theme="1"/>
        <rFont val="ＭＳ Ｐゴシック"/>
        <family val="2"/>
        <charset val="128"/>
      </rPr>
      <t>アジア</t>
    </r>
    <phoneticPr fontId="33"/>
  </si>
  <si>
    <r>
      <rPr>
        <sz val="14"/>
        <color theme="1"/>
        <rFont val="ＭＳ Ｐゴシック"/>
        <family val="2"/>
        <charset val="128"/>
      </rPr>
      <t>陸上競技</t>
    </r>
  </si>
  <si>
    <r>
      <rPr>
        <sz val="14"/>
        <color theme="1"/>
        <rFont val="ＭＳ Ｐゴシック"/>
        <family val="2"/>
        <charset val="128"/>
      </rPr>
      <t>在庫なし</t>
    </r>
    <rPh sb="0" eb="2">
      <t>ザイコ</t>
    </rPh>
    <phoneticPr fontId="33"/>
  </si>
  <si>
    <r>
      <rPr>
        <sz val="14"/>
        <color theme="1"/>
        <rFont val="ＭＳ Ｐゴシック"/>
        <family val="2"/>
        <charset val="128"/>
      </rPr>
      <t>なし</t>
    </r>
    <phoneticPr fontId="33"/>
  </si>
  <si>
    <r>
      <rPr>
        <sz val="14"/>
        <color theme="1"/>
        <rFont val="ＭＳ Ｐゴシック"/>
        <family val="2"/>
        <charset val="128"/>
      </rPr>
      <t>アジアパラ</t>
    </r>
    <phoneticPr fontId="33"/>
  </si>
  <si>
    <r>
      <rPr>
        <sz val="14"/>
        <color rgb="FF000000"/>
        <rFont val="ＭＳ Ｐゴシック"/>
        <family val="2"/>
        <charset val="128"/>
      </rPr>
      <t>◎</t>
    </r>
    <phoneticPr fontId="33"/>
  </si>
  <si>
    <r>
      <rPr>
        <sz val="14"/>
        <color theme="1"/>
        <rFont val="ＭＳ Ｐゴシック"/>
        <family val="2"/>
        <charset val="128"/>
      </rPr>
      <t>バスケットボール</t>
    </r>
    <r>
      <rPr>
        <sz val="14"/>
        <color theme="1"/>
        <rFont val="Arial"/>
        <family val="2"/>
      </rPr>
      <t>(5×5)</t>
    </r>
    <phoneticPr fontId="33"/>
  </si>
  <si>
    <r>
      <rPr>
        <sz val="14"/>
        <color theme="1"/>
        <rFont val="ＭＳ Ｐゴシック"/>
        <family val="2"/>
        <charset val="128"/>
      </rPr>
      <t>車いすバスケットボール</t>
    </r>
  </si>
  <si>
    <r>
      <rPr>
        <sz val="14"/>
        <color theme="1"/>
        <rFont val="ＭＳ Ｐゴシック"/>
        <family val="2"/>
        <charset val="128"/>
      </rPr>
      <t>テニス</t>
    </r>
  </si>
  <si>
    <r>
      <rPr>
        <sz val="14"/>
        <color theme="1"/>
        <rFont val="ＭＳ Ｐゴシック"/>
        <family val="2"/>
        <charset val="128"/>
      </rPr>
      <t>ソフトテニス</t>
    </r>
  </si>
  <si>
    <r>
      <t xml:space="preserve">3×3 </t>
    </r>
    <r>
      <rPr>
        <sz val="14"/>
        <color theme="1"/>
        <rFont val="ＭＳ Ｐゴシック"/>
        <family val="2"/>
        <charset val="128"/>
      </rPr>
      <t>バスケットボール</t>
    </r>
  </si>
  <si>
    <r>
      <t>09/21</t>
    </r>
    <r>
      <rPr>
        <sz val="14"/>
        <color theme="1"/>
        <rFont val="Meiryo UI"/>
        <family val="3"/>
        <charset val="128"/>
      </rPr>
      <t>（月）</t>
    </r>
  </si>
  <si>
    <r>
      <t xml:space="preserve">3×3 </t>
    </r>
    <r>
      <rPr>
        <sz val="14"/>
        <color theme="1"/>
        <rFont val="ＭＳ Ｐゴシック"/>
        <family val="2"/>
        <charset val="128"/>
      </rPr>
      <t>バスケットボール</t>
    </r>
    <phoneticPr fontId="33"/>
  </si>
  <si>
    <r>
      <t>09/22</t>
    </r>
    <r>
      <rPr>
        <sz val="14"/>
        <color theme="1"/>
        <rFont val="Meiryo UI"/>
        <family val="3"/>
        <charset val="128"/>
      </rPr>
      <t>（火）</t>
    </r>
  </si>
  <si>
    <r>
      <t>09/23</t>
    </r>
    <r>
      <rPr>
        <sz val="14"/>
        <color theme="1"/>
        <rFont val="Meiryo UI"/>
        <family val="3"/>
        <charset val="128"/>
      </rPr>
      <t>（水）</t>
    </r>
  </si>
  <si>
    <r>
      <t>09/24</t>
    </r>
    <r>
      <rPr>
        <sz val="14"/>
        <color theme="1"/>
        <rFont val="Meiryo UI"/>
        <family val="3"/>
        <charset val="128"/>
      </rPr>
      <t>（木）</t>
    </r>
  </si>
  <si>
    <r>
      <t>09/25</t>
    </r>
    <r>
      <rPr>
        <sz val="14"/>
        <color theme="1"/>
        <rFont val="Meiryo UI"/>
        <family val="3"/>
        <charset val="128"/>
      </rPr>
      <t>（金）</t>
    </r>
  </si>
  <si>
    <r>
      <t>09/21</t>
    </r>
    <r>
      <rPr>
        <sz val="14"/>
        <color theme="1"/>
        <rFont val="Meiryo UI"/>
        <family val="3"/>
        <charset val="128"/>
      </rPr>
      <t>（月）</t>
    </r>
    <rPh sb="6" eb="7">
      <t>ゲツ</t>
    </rPh>
    <phoneticPr fontId="33"/>
  </si>
  <si>
    <r>
      <t>09/22</t>
    </r>
    <r>
      <rPr>
        <sz val="14"/>
        <color theme="1"/>
        <rFont val="Meiryo UI"/>
        <family val="3"/>
        <charset val="128"/>
      </rPr>
      <t>（火）</t>
    </r>
    <rPh sb="6" eb="7">
      <t>ヒ</t>
    </rPh>
    <phoneticPr fontId="33"/>
  </si>
  <si>
    <r>
      <t>09/23</t>
    </r>
    <r>
      <rPr>
        <sz val="14"/>
        <color theme="1"/>
        <rFont val="Meiryo UI"/>
        <family val="3"/>
        <charset val="128"/>
      </rPr>
      <t>（水）</t>
    </r>
    <rPh sb="6" eb="7">
      <t>スイ</t>
    </rPh>
    <phoneticPr fontId="33"/>
  </si>
  <si>
    <r>
      <t>09/24</t>
    </r>
    <r>
      <rPr>
        <sz val="14"/>
        <color theme="1"/>
        <rFont val="Meiryo UI"/>
        <family val="3"/>
        <charset val="128"/>
      </rPr>
      <t>（木）</t>
    </r>
    <rPh sb="6" eb="7">
      <t>モク</t>
    </rPh>
    <phoneticPr fontId="33"/>
  </si>
  <si>
    <r>
      <t>09/25</t>
    </r>
    <r>
      <rPr>
        <sz val="14"/>
        <color theme="1"/>
        <rFont val="Meiryo UI"/>
        <family val="3"/>
        <charset val="128"/>
      </rPr>
      <t>（金）</t>
    </r>
    <rPh sb="6" eb="7">
      <t>キン</t>
    </rPh>
    <phoneticPr fontId="33"/>
  </si>
  <si>
    <r>
      <t>09/27</t>
    </r>
    <r>
      <rPr>
        <sz val="14"/>
        <color theme="1"/>
        <rFont val="Meiryo UI"/>
        <family val="3"/>
        <charset val="128"/>
      </rPr>
      <t>（日）</t>
    </r>
    <rPh sb="6" eb="7">
      <t>ニチ</t>
    </rPh>
    <phoneticPr fontId="33"/>
  </si>
  <si>
    <r>
      <t>10/01</t>
    </r>
    <r>
      <rPr>
        <sz val="14"/>
        <color theme="1"/>
        <rFont val="Meiryo UI"/>
        <family val="3"/>
        <charset val="128"/>
      </rPr>
      <t>（木）</t>
    </r>
    <rPh sb="6" eb="7">
      <t>モク</t>
    </rPh>
    <phoneticPr fontId="33"/>
  </si>
  <si>
    <r>
      <t>10/02</t>
    </r>
    <r>
      <rPr>
        <sz val="14"/>
        <color theme="1"/>
        <rFont val="Meiryo UI"/>
        <family val="3"/>
        <charset val="128"/>
      </rPr>
      <t>（金）</t>
    </r>
    <rPh sb="6" eb="7">
      <t>キン</t>
    </rPh>
    <phoneticPr fontId="33"/>
  </si>
  <si>
    <r>
      <t>10/03</t>
    </r>
    <r>
      <rPr>
        <sz val="14"/>
        <color theme="1"/>
        <rFont val="Meiryo UI"/>
        <family val="3"/>
        <charset val="128"/>
      </rPr>
      <t>（土）</t>
    </r>
    <rPh sb="6" eb="7">
      <t>ド</t>
    </rPh>
    <phoneticPr fontId="33"/>
  </si>
  <si>
    <r>
      <rPr>
        <sz val="14"/>
        <color theme="1"/>
        <rFont val="ＭＳ Ｐゴシック"/>
        <family val="2"/>
        <charset val="128"/>
      </rPr>
      <t>柔道</t>
    </r>
  </si>
  <si>
    <r>
      <t>09/30</t>
    </r>
    <r>
      <rPr>
        <sz val="14"/>
        <color theme="1"/>
        <rFont val="Meiryo UI"/>
        <family val="3"/>
        <charset val="128"/>
      </rPr>
      <t>（水）</t>
    </r>
    <rPh sb="6" eb="7">
      <t>スイ</t>
    </rPh>
    <phoneticPr fontId="33"/>
  </si>
  <si>
    <r>
      <rPr>
        <sz val="14"/>
        <color theme="1"/>
        <rFont val="Meiryo UI"/>
        <family val="3"/>
        <charset val="128"/>
      </rPr>
      <t>在庫なし</t>
    </r>
    <rPh sb="0" eb="2">
      <t>ザイコ</t>
    </rPh>
    <phoneticPr fontId="33"/>
  </si>
  <si>
    <r>
      <t>10/03</t>
    </r>
    <r>
      <rPr>
        <sz val="14"/>
        <color theme="1"/>
        <rFont val="Meiryo UI"/>
        <family val="3"/>
        <charset val="128"/>
      </rPr>
      <t>（土）</t>
    </r>
    <phoneticPr fontId="33"/>
  </si>
  <si>
    <r>
      <rPr>
        <sz val="14"/>
        <color theme="1"/>
        <rFont val="ＭＳ Ｐゴシック"/>
        <family val="2"/>
        <charset val="128"/>
      </rPr>
      <t>ウエイトリフティング</t>
    </r>
  </si>
  <si>
    <r>
      <t>09/26</t>
    </r>
    <r>
      <rPr>
        <sz val="14"/>
        <color theme="1"/>
        <rFont val="Meiryo UI"/>
        <family val="3"/>
        <charset val="128"/>
      </rPr>
      <t>（土）</t>
    </r>
    <phoneticPr fontId="33"/>
  </si>
  <si>
    <r>
      <t>09/28</t>
    </r>
    <r>
      <rPr>
        <sz val="14"/>
        <color theme="1"/>
        <rFont val="Meiryo UI"/>
        <family val="3"/>
        <charset val="128"/>
      </rPr>
      <t>（月）</t>
    </r>
    <rPh sb="6" eb="7">
      <t>ゲツ</t>
    </rPh>
    <phoneticPr fontId="33"/>
  </si>
  <si>
    <r>
      <t>09/29</t>
    </r>
    <r>
      <rPr>
        <sz val="14"/>
        <color theme="1"/>
        <rFont val="Meiryo UI"/>
        <family val="3"/>
        <charset val="128"/>
      </rPr>
      <t>（火）</t>
    </r>
    <rPh sb="6" eb="7">
      <t>ヒ</t>
    </rPh>
    <phoneticPr fontId="33"/>
  </si>
  <si>
    <r>
      <rPr>
        <sz val="14"/>
        <color theme="1"/>
        <rFont val="ＭＳ Ｐゴシック"/>
        <family val="2"/>
        <charset val="128"/>
      </rPr>
      <t>レスリング</t>
    </r>
  </si>
  <si>
    <t>競技名を入力いただくと、
自動で反映されます。</t>
    <phoneticPr fontId="3"/>
  </si>
  <si>
    <r>
      <rPr>
        <b/>
        <sz val="14"/>
        <color theme="1"/>
        <rFont val="ＭＳ Ｐゴシック"/>
        <family val="2"/>
        <charset val="128"/>
      </rPr>
      <t>アジア</t>
    </r>
    <r>
      <rPr>
        <b/>
        <sz val="14"/>
        <color theme="1"/>
        <rFont val="Arial"/>
        <family val="2"/>
      </rPr>
      <t>/</t>
    </r>
    <r>
      <rPr>
        <b/>
        <sz val="14"/>
        <color theme="1"/>
        <rFont val="ＭＳ Ｐゴシック"/>
        <family val="2"/>
        <charset val="128"/>
      </rPr>
      <t>アジアパラ</t>
    </r>
    <phoneticPr fontId="33"/>
  </si>
  <si>
    <r>
      <rPr>
        <b/>
        <sz val="14"/>
        <color theme="1"/>
        <rFont val="ＭＳ Ｐゴシック"/>
        <family val="2"/>
        <charset val="128"/>
      </rPr>
      <t>会場名</t>
    </r>
    <rPh sb="0" eb="3">
      <t>カイジョウメイ</t>
    </rPh>
    <phoneticPr fontId="3"/>
  </si>
  <si>
    <r>
      <rPr>
        <b/>
        <sz val="14"/>
        <color theme="1"/>
        <rFont val="ＭＳ Ｐゴシック"/>
        <family val="2"/>
        <charset val="128"/>
      </rPr>
      <t>日付</t>
    </r>
    <phoneticPr fontId="33"/>
  </si>
  <si>
    <r>
      <rPr>
        <b/>
        <sz val="14"/>
        <color theme="1"/>
        <rFont val="ＭＳ Ｐゴシック"/>
        <family val="2"/>
        <charset val="128"/>
      </rPr>
      <t>決勝／メダル授与</t>
    </r>
    <rPh sb="0" eb="2">
      <t>ケッショウ</t>
    </rPh>
    <rPh sb="6" eb="8">
      <t>ジュヨ</t>
    </rPh>
    <phoneticPr fontId="33"/>
  </si>
  <si>
    <r>
      <rPr>
        <b/>
        <sz val="14"/>
        <color theme="1"/>
        <rFont val="ＭＳ Ｐゴシック"/>
        <family val="2"/>
        <charset val="128"/>
      </rPr>
      <t>席種</t>
    </r>
    <rPh sb="0" eb="2">
      <t>セキシュ</t>
    </rPh>
    <phoneticPr fontId="33"/>
  </si>
  <si>
    <r>
      <t>1</t>
    </r>
    <r>
      <rPr>
        <b/>
        <sz val="14"/>
        <color theme="1"/>
        <rFont val="ＭＳ Ｐゴシック"/>
        <family val="2"/>
        <charset val="128"/>
      </rPr>
      <t>席あたり金額</t>
    </r>
    <rPh sb="1" eb="2">
      <t>セキ</t>
    </rPh>
    <rPh sb="5" eb="7">
      <t>キンガク</t>
    </rPh>
    <phoneticPr fontId="33"/>
  </si>
  <si>
    <r>
      <rPr>
        <b/>
        <sz val="14"/>
        <color theme="1"/>
        <rFont val="ＭＳ Ｐゴシック"/>
        <family val="2"/>
        <charset val="128"/>
      </rPr>
      <t>席数</t>
    </r>
    <rPh sb="0" eb="2">
      <t>セキスウ</t>
    </rPh>
    <phoneticPr fontId="33"/>
  </si>
  <si>
    <r>
      <rPr>
        <b/>
        <sz val="14"/>
        <color theme="1"/>
        <rFont val="ＭＳ Ｐゴシック"/>
        <family val="2"/>
        <charset val="128"/>
      </rPr>
      <t>チケット数</t>
    </r>
    <rPh sb="4" eb="5">
      <t>スウ</t>
    </rPh>
    <phoneticPr fontId="33"/>
  </si>
  <si>
    <r>
      <rPr>
        <b/>
        <sz val="14"/>
        <color theme="1"/>
        <rFont val="ＭＳ Ｐゴシック"/>
        <family val="2"/>
        <charset val="128"/>
      </rPr>
      <t>チケット数合計</t>
    </r>
    <rPh sb="4" eb="5">
      <t>スウ</t>
    </rPh>
    <rPh sb="5" eb="7">
      <t>ゴウケイ</t>
    </rPh>
    <phoneticPr fontId="33"/>
  </si>
  <si>
    <t>※お申込み後のパッケージの変更は出来ません。</t>
    <phoneticPr fontId="3"/>
  </si>
  <si>
    <t>☎ 052-937-4300</t>
    <phoneticPr fontId="3"/>
  </si>
  <si>
    <t>プルダウンから購入を希望する競技を選択してください</t>
    <rPh sb="7" eb="9">
      <t>コウニュウ</t>
    </rPh>
    <rPh sb="10" eb="12">
      <t>キボウ</t>
    </rPh>
    <rPh sb="14" eb="16">
      <t>キョウギ</t>
    </rPh>
    <rPh sb="17" eb="19">
      <t>センタク</t>
    </rPh>
    <phoneticPr fontId="3"/>
  </si>
  <si>
    <t>購入を希望する口数を
数字で入力してください。</t>
    <rPh sb="0" eb="2">
      <t>コウニュウ</t>
    </rPh>
    <rPh sb="3" eb="5">
      <t>キボウ</t>
    </rPh>
    <rPh sb="7" eb="9">
      <t>クチスウ</t>
    </rPh>
    <rPh sb="11" eb="13">
      <t>スウジ</t>
    </rPh>
    <rPh sb="14" eb="16">
      <t>ニュウリョク</t>
    </rPh>
    <phoneticPr fontId="3"/>
  </si>
  <si>
    <t>※以下太枠内に必要事項をご入力ください。</t>
    <rPh sb="1" eb="3">
      <t>イカ</t>
    </rPh>
    <rPh sb="13" eb="15">
      <t>ニュウリョク</t>
    </rPh>
    <phoneticPr fontId="3"/>
  </si>
  <si>
    <t>申 込 日</t>
    <rPh sb="0" eb="1">
      <t>サル</t>
    </rPh>
    <rPh sb="2" eb="3">
      <t>コ</t>
    </rPh>
    <rPh sb="4" eb="5">
      <t>ビ</t>
    </rPh>
    <phoneticPr fontId="4"/>
  </si>
  <si>
    <t>合計金額</t>
    <rPh sb="0" eb="2">
      <t>ゴウケイ</t>
    </rPh>
    <phoneticPr fontId="3"/>
  </si>
  <si>
    <t>×</t>
    <phoneticPr fontId="3"/>
  </si>
  <si>
    <t>＝</t>
    <phoneticPr fontId="3"/>
  </si>
  <si>
    <t>≪営業時間≫
10:00～17:00（土日祝祭日休業）</t>
    <phoneticPr fontId="3"/>
  </si>
  <si>
    <t>e-mail</t>
    <phoneticPr fontId="3"/>
  </si>
  <si>
    <t>担当</t>
    <rPh sb="0" eb="2">
      <t>タントウ</t>
    </rPh>
    <phoneticPr fontId="3"/>
  </si>
  <si>
    <t>紹介団体名</t>
    <rPh sb="0" eb="2">
      <t>ショウカイ</t>
    </rPh>
    <rPh sb="2" eb="5">
      <t>ダンタイメイ</t>
    </rPh>
    <phoneticPr fontId="3"/>
  </si>
  <si>
    <t>※お申込み内容の回答は、請求書の発行をもって回答とさせていただきます。</t>
    <rPh sb="12" eb="15">
      <t>セイキュウショ</t>
    </rPh>
    <rPh sb="16" eb="18">
      <t>ハッコウ</t>
    </rPh>
    <rPh sb="22" eb="24">
      <t>カイトウ</t>
    </rPh>
    <phoneticPr fontId="3"/>
  </si>
  <si>
    <t>愛知・名古屋アジア・アジアパラ競技大会2026　
自治体チケット事務局 （チケットぴあ内）</t>
    <rPh sb="25" eb="28">
      <t>ジチタイ</t>
    </rPh>
    <rPh sb="43" eb="44">
      <t>ナイ</t>
    </rPh>
    <phoneticPr fontId="3"/>
  </si>
  <si>
    <t>aichinagoya2026-localsales@pia.co.jp</t>
    <phoneticPr fontId="3"/>
  </si>
  <si>
    <t>プルダウンからお選びください。</t>
    <phoneticPr fontId="3"/>
  </si>
  <si>
    <r>
      <t>09/24</t>
    </r>
    <r>
      <rPr>
        <sz val="14"/>
        <color theme="1"/>
        <rFont val="游ゴシック"/>
        <family val="2"/>
        <charset val="128"/>
      </rPr>
      <t>（木）</t>
    </r>
    <rPh sb="6" eb="7">
      <t>モク</t>
    </rPh>
    <phoneticPr fontId="33"/>
  </si>
  <si>
    <r>
      <t>09/25</t>
    </r>
    <r>
      <rPr>
        <sz val="14"/>
        <color theme="1"/>
        <rFont val="游ゴシック"/>
        <family val="2"/>
        <charset val="128"/>
      </rPr>
      <t>（金）</t>
    </r>
    <rPh sb="6" eb="7">
      <t>キン</t>
    </rPh>
    <phoneticPr fontId="33"/>
  </si>
  <si>
    <r>
      <t>09/26</t>
    </r>
    <r>
      <rPr>
        <sz val="14"/>
        <color theme="1"/>
        <rFont val="游ゴシック"/>
        <family val="2"/>
        <charset val="128"/>
      </rPr>
      <t>（土）</t>
    </r>
    <rPh sb="6" eb="7">
      <t>ド</t>
    </rPh>
    <phoneticPr fontId="33"/>
  </si>
  <si>
    <r>
      <t>09/27</t>
    </r>
    <r>
      <rPr>
        <sz val="14"/>
        <color theme="1"/>
        <rFont val="游ゴシック"/>
        <family val="2"/>
        <charset val="128"/>
      </rPr>
      <t>（日）</t>
    </r>
    <rPh sb="6" eb="7">
      <t>ニチ</t>
    </rPh>
    <phoneticPr fontId="33"/>
  </si>
  <si>
    <r>
      <t>09/28</t>
    </r>
    <r>
      <rPr>
        <sz val="14"/>
        <color theme="1"/>
        <rFont val="游ゴシック"/>
        <family val="2"/>
        <charset val="128"/>
      </rPr>
      <t>（月）</t>
    </r>
    <rPh sb="6" eb="7">
      <t>ゲツ</t>
    </rPh>
    <phoneticPr fontId="33"/>
  </si>
  <si>
    <r>
      <t>09/29</t>
    </r>
    <r>
      <rPr>
        <sz val="14"/>
        <color theme="1"/>
        <rFont val="游ゴシック"/>
        <family val="2"/>
        <charset val="128"/>
      </rPr>
      <t>（火）</t>
    </r>
    <rPh sb="6" eb="7">
      <t>カ</t>
    </rPh>
    <phoneticPr fontId="33"/>
  </si>
  <si>
    <r>
      <t>10/19</t>
    </r>
    <r>
      <rPr>
        <sz val="14"/>
        <color rgb="FF000000"/>
        <rFont val="游ゴシック"/>
        <family val="2"/>
        <charset val="128"/>
      </rPr>
      <t>（月）</t>
    </r>
    <rPh sb="6" eb="7">
      <t>ゲツ</t>
    </rPh>
    <phoneticPr fontId="33"/>
  </si>
  <si>
    <r>
      <t>10/20</t>
    </r>
    <r>
      <rPr>
        <sz val="14"/>
        <color rgb="FF000000"/>
        <rFont val="游ゴシック"/>
        <family val="2"/>
        <charset val="128"/>
      </rPr>
      <t>（火）</t>
    </r>
    <rPh sb="6" eb="7">
      <t>カ</t>
    </rPh>
    <phoneticPr fontId="33"/>
  </si>
  <si>
    <r>
      <t>10/21</t>
    </r>
    <r>
      <rPr>
        <sz val="14"/>
        <color rgb="FF000000"/>
        <rFont val="游ゴシック"/>
        <family val="2"/>
        <charset val="128"/>
      </rPr>
      <t>（水）</t>
    </r>
    <rPh sb="6" eb="7">
      <t>スイ</t>
    </rPh>
    <phoneticPr fontId="33"/>
  </si>
  <si>
    <r>
      <t>10/22</t>
    </r>
    <r>
      <rPr>
        <sz val="14"/>
        <color rgb="FF000000"/>
        <rFont val="游ゴシック"/>
        <family val="2"/>
        <charset val="128"/>
      </rPr>
      <t>（木）</t>
    </r>
    <rPh sb="6" eb="7">
      <t>モク</t>
    </rPh>
    <phoneticPr fontId="33"/>
  </si>
  <si>
    <r>
      <t>10/23</t>
    </r>
    <r>
      <rPr>
        <sz val="14"/>
        <color rgb="FF000000"/>
        <rFont val="游ゴシック"/>
        <family val="2"/>
        <charset val="128"/>
      </rPr>
      <t>（金）</t>
    </r>
    <rPh sb="6" eb="7">
      <t>キン</t>
    </rPh>
    <phoneticPr fontId="33"/>
  </si>
  <si>
    <r>
      <t>10/24</t>
    </r>
    <r>
      <rPr>
        <sz val="14"/>
        <color rgb="FF000000"/>
        <rFont val="游ゴシック"/>
        <family val="2"/>
        <charset val="128"/>
      </rPr>
      <t>（土）</t>
    </r>
    <rPh sb="6" eb="7">
      <t>ド</t>
    </rPh>
    <phoneticPr fontId="33"/>
  </si>
  <si>
    <r>
      <t>09/10</t>
    </r>
    <r>
      <rPr>
        <sz val="14"/>
        <color theme="1"/>
        <rFont val="游ゴシック"/>
        <family val="3"/>
        <charset val="128"/>
      </rPr>
      <t>（木）</t>
    </r>
    <rPh sb="6" eb="7">
      <t>モク</t>
    </rPh>
    <phoneticPr fontId="33"/>
  </si>
  <si>
    <r>
      <t>09/11</t>
    </r>
    <r>
      <rPr>
        <sz val="14"/>
        <color theme="1"/>
        <rFont val="游ゴシック"/>
        <family val="3"/>
        <charset val="128"/>
      </rPr>
      <t>（金）</t>
    </r>
    <rPh sb="6" eb="7">
      <t>キン</t>
    </rPh>
    <phoneticPr fontId="33"/>
  </si>
  <si>
    <r>
      <t>09/12</t>
    </r>
    <r>
      <rPr>
        <sz val="14"/>
        <color theme="1"/>
        <rFont val="游ゴシック"/>
        <family val="3"/>
        <charset val="128"/>
      </rPr>
      <t>（土）</t>
    </r>
    <rPh sb="6" eb="7">
      <t>ド</t>
    </rPh>
    <phoneticPr fontId="33"/>
  </si>
  <si>
    <r>
      <t>09/13</t>
    </r>
    <r>
      <rPr>
        <sz val="14"/>
        <color theme="1"/>
        <rFont val="游ゴシック"/>
        <family val="3"/>
        <charset val="128"/>
      </rPr>
      <t>（日）</t>
    </r>
    <rPh sb="6" eb="7">
      <t>ニチ</t>
    </rPh>
    <phoneticPr fontId="33"/>
  </si>
  <si>
    <r>
      <t>09/14</t>
    </r>
    <r>
      <rPr>
        <sz val="14"/>
        <color theme="1"/>
        <rFont val="游ゴシック"/>
        <family val="3"/>
        <charset val="128"/>
      </rPr>
      <t>（月）</t>
    </r>
    <rPh sb="6" eb="7">
      <t>ゲツ</t>
    </rPh>
    <phoneticPr fontId="33"/>
  </si>
  <si>
    <r>
      <t>09/16</t>
    </r>
    <r>
      <rPr>
        <sz val="14"/>
        <color theme="1"/>
        <rFont val="游ゴシック"/>
        <family val="3"/>
        <charset val="128"/>
      </rPr>
      <t>（水）</t>
    </r>
    <rPh sb="6" eb="7">
      <t>スイ</t>
    </rPh>
    <phoneticPr fontId="33"/>
  </si>
  <si>
    <r>
      <t>09/17</t>
    </r>
    <r>
      <rPr>
        <sz val="14"/>
        <color theme="1"/>
        <rFont val="游ゴシック"/>
        <family val="3"/>
        <charset val="128"/>
      </rPr>
      <t>（木）</t>
    </r>
    <rPh sb="6" eb="7">
      <t>モク</t>
    </rPh>
    <phoneticPr fontId="33"/>
  </si>
  <si>
    <r>
      <t>09/18</t>
    </r>
    <r>
      <rPr>
        <sz val="14"/>
        <color theme="1"/>
        <rFont val="游ゴシック"/>
        <family val="3"/>
        <charset val="128"/>
      </rPr>
      <t>（金）</t>
    </r>
    <rPh sb="6" eb="7">
      <t>キン</t>
    </rPh>
    <phoneticPr fontId="33"/>
  </si>
  <si>
    <r>
      <t>09/19</t>
    </r>
    <r>
      <rPr>
        <sz val="14"/>
        <color theme="1"/>
        <rFont val="游ゴシック"/>
        <family val="3"/>
        <charset val="128"/>
      </rPr>
      <t>（土）</t>
    </r>
    <rPh sb="6" eb="7">
      <t>ド</t>
    </rPh>
    <phoneticPr fontId="33"/>
  </si>
  <si>
    <r>
      <t>09/20</t>
    </r>
    <r>
      <rPr>
        <sz val="14"/>
        <color theme="1"/>
        <rFont val="游ゴシック"/>
        <family val="3"/>
        <charset val="128"/>
      </rPr>
      <t>（日）</t>
    </r>
    <rPh sb="6" eb="7">
      <t>ニチ</t>
    </rPh>
    <phoneticPr fontId="33"/>
  </si>
  <si>
    <r>
      <t>09/21</t>
    </r>
    <r>
      <rPr>
        <sz val="14"/>
        <color theme="1"/>
        <rFont val="游ゴシック"/>
        <family val="3"/>
        <charset val="128"/>
      </rPr>
      <t>（月）</t>
    </r>
    <rPh sb="6" eb="7">
      <t>ゲツ</t>
    </rPh>
    <phoneticPr fontId="33"/>
  </si>
  <si>
    <r>
      <t>09/22</t>
    </r>
    <r>
      <rPr>
        <sz val="14"/>
        <color theme="1"/>
        <rFont val="游ゴシック"/>
        <family val="3"/>
        <charset val="128"/>
      </rPr>
      <t>（火）</t>
    </r>
    <rPh sb="6" eb="7">
      <t>カ</t>
    </rPh>
    <phoneticPr fontId="33"/>
  </si>
  <si>
    <r>
      <t>09/24</t>
    </r>
    <r>
      <rPr>
        <sz val="14"/>
        <color theme="1"/>
        <rFont val="游ゴシック"/>
        <family val="3"/>
        <charset val="128"/>
      </rPr>
      <t>（木）</t>
    </r>
    <rPh sb="6" eb="7">
      <t>モク</t>
    </rPh>
    <phoneticPr fontId="33"/>
  </si>
  <si>
    <r>
      <t>09/25</t>
    </r>
    <r>
      <rPr>
        <sz val="14"/>
        <color theme="1"/>
        <rFont val="游ゴシック"/>
        <family val="3"/>
        <charset val="128"/>
      </rPr>
      <t>（金）</t>
    </r>
    <rPh sb="6" eb="7">
      <t>キン</t>
    </rPh>
    <phoneticPr fontId="33"/>
  </si>
  <si>
    <r>
      <t>09/26</t>
    </r>
    <r>
      <rPr>
        <sz val="14"/>
        <color theme="1"/>
        <rFont val="游ゴシック"/>
        <family val="3"/>
        <charset val="128"/>
      </rPr>
      <t>（土）</t>
    </r>
    <rPh sb="6" eb="7">
      <t>ド</t>
    </rPh>
    <phoneticPr fontId="33"/>
  </si>
  <si>
    <r>
      <t>10/16</t>
    </r>
    <r>
      <rPr>
        <sz val="14"/>
        <color theme="1"/>
        <rFont val="游ゴシック"/>
        <family val="3"/>
        <charset val="128"/>
      </rPr>
      <t>（金）</t>
    </r>
    <rPh sb="6" eb="7">
      <t>キン</t>
    </rPh>
    <phoneticPr fontId="33"/>
  </si>
  <si>
    <r>
      <t>10/17</t>
    </r>
    <r>
      <rPr>
        <sz val="14"/>
        <color theme="1"/>
        <rFont val="游ゴシック"/>
        <family val="3"/>
        <charset val="128"/>
      </rPr>
      <t>（土）</t>
    </r>
    <rPh sb="6" eb="7">
      <t>ド</t>
    </rPh>
    <phoneticPr fontId="33"/>
  </si>
  <si>
    <r>
      <t>10/19</t>
    </r>
    <r>
      <rPr>
        <sz val="14"/>
        <color theme="1"/>
        <rFont val="游ゴシック"/>
        <family val="3"/>
        <charset val="128"/>
      </rPr>
      <t>（月）</t>
    </r>
    <rPh sb="6" eb="7">
      <t>ゲツ</t>
    </rPh>
    <phoneticPr fontId="33"/>
  </si>
  <si>
    <r>
      <t>10/20</t>
    </r>
    <r>
      <rPr>
        <sz val="14"/>
        <color theme="1"/>
        <rFont val="游ゴシック"/>
        <family val="3"/>
        <charset val="128"/>
      </rPr>
      <t>（火）</t>
    </r>
    <rPh sb="6" eb="7">
      <t>カ</t>
    </rPh>
    <phoneticPr fontId="33"/>
  </si>
  <si>
    <r>
      <t>10/21</t>
    </r>
    <r>
      <rPr>
        <sz val="14"/>
        <color theme="1"/>
        <rFont val="游ゴシック"/>
        <family val="3"/>
        <charset val="128"/>
      </rPr>
      <t>（水）</t>
    </r>
    <rPh sb="6" eb="7">
      <t>スイ</t>
    </rPh>
    <phoneticPr fontId="33"/>
  </si>
  <si>
    <r>
      <t>10/22</t>
    </r>
    <r>
      <rPr>
        <sz val="14"/>
        <color theme="1"/>
        <rFont val="游ゴシック"/>
        <family val="3"/>
        <charset val="128"/>
      </rPr>
      <t>（木）</t>
    </r>
    <rPh sb="6" eb="7">
      <t>モク</t>
    </rPh>
    <phoneticPr fontId="33"/>
  </si>
  <si>
    <r>
      <t>10/23</t>
    </r>
    <r>
      <rPr>
        <sz val="14"/>
        <color theme="1"/>
        <rFont val="游ゴシック"/>
        <family val="3"/>
        <charset val="128"/>
      </rPr>
      <t>（金）</t>
    </r>
    <rPh sb="6" eb="7">
      <t>キン</t>
    </rPh>
    <phoneticPr fontId="33"/>
  </si>
  <si>
    <r>
      <t>09/27</t>
    </r>
    <r>
      <rPr>
        <sz val="14"/>
        <color theme="1"/>
        <rFont val="游ゴシック"/>
        <family val="3"/>
        <charset val="128"/>
      </rPr>
      <t>（日）</t>
    </r>
    <rPh sb="6" eb="7">
      <t>ニチ</t>
    </rPh>
    <phoneticPr fontId="33"/>
  </si>
  <si>
    <r>
      <t>09/28</t>
    </r>
    <r>
      <rPr>
        <sz val="14"/>
        <color theme="1"/>
        <rFont val="游ゴシック"/>
        <family val="3"/>
        <charset val="128"/>
      </rPr>
      <t>（月）</t>
    </r>
    <rPh sb="6" eb="7">
      <t>ゲツ</t>
    </rPh>
    <phoneticPr fontId="33"/>
  </si>
  <si>
    <r>
      <t>09/29</t>
    </r>
    <r>
      <rPr>
        <sz val="14"/>
        <color theme="1"/>
        <rFont val="游ゴシック"/>
        <family val="3"/>
        <charset val="128"/>
      </rPr>
      <t>（火）</t>
    </r>
    <rPh sb="6" eb="7">
      <t>カ</t>
    </rPh>
    <phoneticPr fontId="33"/>
  </si>
  <si>
    <r>
      <t>09/30</t>
    </r>
    <r>
      <rPr>
        <sz val="14"/>
        <color theme="1"/>
        <rFont val="游ゴシック"/>
        <family val="3"/>
        <charset val="128"/>
      </rPr>
      <t>（水）</t>
    </r>
    <rPh sb="6" eb="7">
      <t>スイ</t>
    </rPh>
    <phoneticPr fontId="33"/>
  </si>
  <si>
    <r>
      <t>10/01</t>
    </r>
    <r>
      <rPr>
        <sz val="14"/>
        <color theme="1"/>
        <rFont val="游ゴシック"/>
        <family val="3"/>
        <charset val="128"/>
      </rPr>
      <t>（木）</t>
    </r>
    <rPh sb="6" eb="7">
      <t>モク</t>
    </rPh>
    <phoneticPr fontId="33"/>
  </si>
  <si>
    <r>
      <t>10/02</t>
    </r>
    <r>
      <rPr>
        <sz val="14"/>
        <color theme="1"/>
        <rFont val="游ゴシック"/>
        <family val="3"/>
        <charset val="128"/>
      </rPr>
      <t>（金）</t>
    </r>
    <rPh sb="6" eb="7">
      <t>キン</t>
    </rPh>
    <phoneticPr fontId="33"/>
  </si>
  <si>
    <r>
      <t>10/03</t>
    </r>
    <r>
      <rPr>
        <sz val="14"/>
        <color theme="1"/>
        <rFont val="游ゴシック"/>
        <family val="3"/>
        <charset val="128"/>
      </rPr>
      <t>（土）</t>
    </r>
    <rPh sb="6" eb="7">
      <t>ド</t>
    </rPh>
    <phoneticPr fontId="33"/>
  </si>
  <si>
    <r>
      <t>09/20</t>
    </r>
    <r>
      <rPr>
        <sz val="14"/>
        <color theme="1"/>
        <rFont val="游ゴシック"/>
        <family val="2"/>
        <charset val="128"/>
      </rPr>
      <t>（日）</t>
    </r>
    <rPh sb="6" eb="7">
      <t>ニチ</t>
    </rPh>
    <phoneticPr fontId="33"/>
  </si>
  <si>
    <r>
      <t>09/23</t>
    </r>
    <r>
      <rPr>
        <sz val="14"/>
        <color theme="1"/>
        <rFont val="游ゴシック"/>
        <family val="3"/>
        <charset val="128"/>
      </rPr>
      <t>（水）</t>
    </r>
    <rPh sb="6" eb="7">
      <t>スイ</t>
    </rPh>
    <phoneticPr fontId="33"/>
  </si>
  <si>
    <r>
      <t>09/21</t>
    </r>
    <r>
      <rPr>
        <sz val="14"/>
        <color theme="1"/>
        <rFont val="游ゴシック"/>
        <family val="2"/>
        <charset val="128"/>
      </rPr>
      <t>（月）</t>
    </r>
    <rPh sb="6" eb="7">
      <t>ゲツ</t>
    </rPh>
    <phoneticPr fontId="33"/>
  </si>
  <si>
    <r>
      <t>09/22</t>
    </r>
    <r>
      <rPr>
        <sz val="14"/>
        <color theme="1"/>
        <rFont val="游ゴシック"/>
        <family val="2"/>
        <charset val="128"/>
      </rPr>
      <t>（火）</t>
    </r>
    <rPh sb="6" eb="7">
      <t>カ</t>
    </rPh>
    <phoneticPr fontId="33"/>
  </si>
  <si>
    <r>
      <t>09/23</t>
    </r>
    <r>
      <rPr>
        <sz val="14"/>
        <color theme="1"/>
        <rFont val="游ゴシック"/>
        <family val="2"/>
        <charset val="128"/>
      </rPr>
      <t>（水）</t>
    </r>
    <rPh sb="6" eb="7">
      <t>スイ</t>
    </rPh>
    <phoneticPr fontId="33"/>
  </si>
  <si>
    <r>
      <t>09/30</t>
    </r>
    <r>
      <rPr>
        <sz val="14"/>
        <color theme="1"/>
        <rFont val="游ゴシック"/>
        <family val="2"/>
        <charset val="128"/>
      </rPr>
      <t>（水）</t>
    </r>
    <rPh sb="6" eb="7">
      <t>スイ</t>
    </rPh>
    <phoneticPr fontId="33"/>
  </si>
  <si>
    <r>
      <t>10/01</t>
    </r>
    <r>
      <rPr>
        <sz val="14"/>
        <color theme="1"/>
        <rFont val="游ゴシック"/>
        <family val="2"/>
        <charset val="128"/>
      </rPr>
      <t>（木）</t>
    </r>
    <rPh sb="6" eb="7">
      <t>モク</t>
    </rPh>
    <phoneticPr fontId="33"/>
  </si>
  <si>
    <r>
      <t>10/02</t>
    </r>
    <r>
      <rPr>
        <sz val="14"/>
        <color theme="1"/>
        <rFont val="游ゴシック"/>
        <family val="2"/>
        <charset val="128"/>
      </rPr>
      <t>（金）</t>
    </r>
    <rPh sb="6" eb="7">
      <t>キン</t>
    </rPh>
    <phoneticPr fontId="33"/>
  </si>
  <si>
    <r>
      <t>10/03</t>
    </r>
    <r>
      <rPr>
        <sz val="14"/>
        <color theme="1"/>
        <rFont val="游ゴシック"/>
        <family val="2"/>
        <charset val="128"/>
      </rPr>
      <t>（土）</t>
    </r>
    <rPh sb="6" eb="7">
      <t>ド</t>
    </rPh>
    <phoneticPr fontId="33"/>
  </si>
  <si>
    <r>
      <t>09/21</t>
    </r>
    <r>
      <rPr>
        <sz val="14"/>
        <color theme="1"/>
        <rFont val="Meiryo UI"/>
        <family val="3"/>
        <charset val="128"/>
      </rPr>
      <t>（月）</t>
    </r>
    <phoneticPr fontId="33"/>
  </si>
  <si>
    <r>
      <rPr>
        <b/>
        <sz val="14"/>
        <color theme="1"/>
        <rFont val="ＭＳ Ｐゴシック"/>
        <family val="2"/>
        <charset val="128"/>
      </rPr>
      <t>通常合計金額</t>
    </r>
    <rPh sb="0" eb="2">
      <t>ツウジョウ</t>
    </rPh>
    <rPh sb="2" eb="6">
      <t>ゴウケイキンガク</t>
    </rPh>
    <phoneticPr fontId="33"/>
  </si>
  <si>
    <r>
      <t>1</t>
    </r>
    <r>
      <rPr>
        <b/>
        <sz val="14"/>
        <color theme="1"/>
        <rFont val="游ゴシック"/>
        <family val="2"/>
        <charset val="128"/>
      </rPr>
      <t xml:space="preserve">枚あたり
</t>
    </r>
    <r>
      <rPr>
        <b/>
        <sz val="14"/>
        <color theme="1"/>
        <rFont val="ＭＳ Ｐゴシック"/>
        <family val="2"/>
        <charset val="128"/>
      </rPr>
      <t>発券手数料</t>
    </r>
    <rPh sb="1" eb="2">
      <t>マイ</t>
    </rPh>
    <rPh sb="6" eb="11">
      <t>ハッケンテスウリョウ</t>
    </rPh>
    <phoneticPr fontId="33"/>
  </si>
  <si>
    <r>
      <t>1</t>
    </r>
    <r>
      <rPr>
        <b/>
        <sz val="14"/>
        <color theme="1"/>
        <rFont val="ＭＳ Ｐゴシック"/>
        <family val="2"/>
        <charset val="128"/>
      </rPr>
      <t>枚あたり
通常合計金額</t>
    </r>
    <rPh sb="1" eb="2">
      <t>マイ</t>
    </rPh>
    <rPh sb="6" eb="8">
      <t>ツウジョウ</t>
    </rPh>
    <rPh sb="8" eb="12">
      <t>ゴウケイキンガク</t>
    </rPh>
    <phoneticPr fontId="33"/>
  </si>
  <si>
    <t>口数を入力いただくと、
自動で反映されます。</t>
    <rPh sb="0" eb="2">
      <t>クチスウ</t>
    </rPh>
    <phoneticPr fontId="3"/>
  </si>
  <si>
    <t>パラ陸上競技（後日一般販売予定）</t>
    <rPh sb="7" eb="9">
      <t>ゴジツ</t>
    </rPh>
    <rPh sb="9" eb="11">
      <t>イッパン</t>
    </rPh>
    <rPh sb="11" eb="13">
      <t>ハンバイ</t>
    </rPh>
    <rPh sb="13" eb="15">
      <t>ヨテイ</t>
    </rPh>
    <phoneticPr fontId="33"/>
  </si>
  <si>
    <t>陸上競技</t>
    <phoneticPr fontId="33"/>
  </si>
  <si>
    <t>1口当たり金額</t>
    <rPh sb="1" eb="3">
      <t>クチア</t>
    </rPh>
    <rPh sb="2" eb="3">
      <t>ア</t>
    </rPh>
    <rPh sb="5" eb="7">
      <t>キンガク</t>
    </rPh>
    <phoneticPr fontId="33"/>
  </si>
  <si>
    <r>
      <t>・すべての観戦チケットは公益財団法人　愛知・名古屋アジア・アジアパラ競技大会組織委員会 （AINAGOC）定める約款が適用されます。
・当受付は前列等の良席を確約するものではありません。
・前後列等の座席位置、通路側・前列等の詳細な座席位置の指定はできません。ご用意したお席は手元にチケットが届いた際のご確認となります。
・チケットは盗難・紛失・お忘れ等いかなる場合も再発行はいたしません。
・パッケージ金額には、チケット1枚につき110円（税込）の発券手数料が含まれています。
・お申込内容確定後のキャンセル・変更は一切お受けできかねます。
・お申込書を受け取り後、請求書の発行をもってメールにてご回答いたします。
・支払方法は銀行振込(請求書対応)のみです。</t>
    </r>
    <r>
      <rPr>
        <sz val="11"/>
        <color theme="1"/>
        <rFont val="BIZ UDPゴシック"/>
        <family val="3"/>
        <charset val="128"/>
      </rPr>
      <t>請求書の発行は購入確定後に順次行いますが、振込期限は発行日から概ね２週間となる場合があります。予めご了承ください。</t>
    </r>
    <r>
      <rPr>
        <sz val="11"/>
        <rFont val="BIZ UDPゴシック"/>
        <family val="3"/>
        <charset val="128"/>
      </rPr>
      <t xml:space="preserve">
・請求先発行の宛名はご入力いただいた企業様名または団体様名の表記で使用いたしますのでご留意ください。
・お振込・ご送金にかかる手数料はご購入者様にてご負担ください。
・お申し込みが確定したチケットは準備出来次第お届けする予定です。
・在庫がなくなり次第終了となります。
・購入したチケットは、購入した各企業からチケット使用者へ受け渡しを行ってください。
</t>
    </r>
    <r>
      <rPr>
        <sz val="11"/>
        <color theme="1"/>
        <rFont val="BIZ UDPゴシック"/>
        <family val="3"/>
        <charset val="128"/>
      </rPr>
      <t>・競技の日付、時間等の変更により、やむを得ずパッケージの内容が変更になる場合があります。</t>
    </r>
    <rPh sb="248" eb="251">
      <t>セイキュウショ</t>
    </rPh>
    <rPh sb="252" eb="254">
      <t>ハッコウ</t>
    </rPh>
    <rPh sb="492" eb="493">
      <t>エ</t>
    </rPh>
    <rPh sb="500" eb="501">
      <t>トウ</t>
    </rPh>
    <rPh sb="502" eb="504">
      <t>ヘンコウ</t>
    </rPh>
    <rPh sb="507" eb="509">
      <t>バアイ</t>
    </rPh>
    <phoneticPr fontId="3"/>
  </si>
  <si>
    <t>手数料合計金額</t>
    <rPh sb="0" eb="3">
      <t>テスウリョウ</t>
    </rPh>
    <rPh sb="3" eb="5">
      <t>ゴウケイ</t>
    </rPh>
    <phoneticPr fontId="3"/>
  </si>
  <si>
    <t>ご請求金額（合計・手数料込）</t>
    <rPh sb="1" eb="5">
      <t>セイキュウキンガク</t>
    </rPh>
    <rPh sb="6" eb="8">
      <t>ゴウケイ</t>
    </rPh>
    <rPh sb="9" eb="13">
      <t>テスウリョウコミ</t>
    </rPh>
    <phoneticPr fontId="4"/>
  </si>
  <si>
    <t>岡崎市中央総合公園野球場</t>
    <rPh sb="0" eb="3">
      <t>オカザキシ</t>
    </rPh>
    <rPh sb="3" eb="5">
      <t>チュウオウ</t>
    </rPh>
    <rPh sb="5" eb="7">
      <t>ソウゴウ</t>
    </rPh>
    <rPh sb="7" eb="9">
      <t>コウエン</t>
    </rPh>
    <rPh sb="9" eb="12">
      <t>ヤキュウジョウ</t>
    </rPh>
    <phoneticPr fontId="33"/>
  </si>
  <si>
    <t>野球セットA</t>
    <rPh sb="0" eb="2">
      <t>ヤキュウ</t>
    </rPh>
    <phoneticPr fontId="33"/>
  </si>
  <si>
    <t>パッケージ名</t>
    <rPh sb="5" eb="6">
      <t>ナ</t>
    </rPh>
    <phoneticPr fontId="3"/>
  </si>
  <si>
    <t>チケットコード
（パッケージ）</t>
    <phoneticPr fontId="33"/>
  </si>
  <si>
    <t>野球セットB</t>
    <rPh sb="0" eb="2">
      <t>ヤキュウ</t>
    </rPh>
    <phoneticPr fontId="33"/>
  </si>
  <si>
    <r>
      <rPr>
        <sz val="18"/>
        <color theme="1"/>
        <rFont val="ＭＳ Ｐゴシック"/>
        <family val="2"/>
        <charset val="128"/>
      </rPr>
      <t>野球セット</t>
    </r>
    <r>
      <rPr>
        <sz val="18"/>
        <color theme="1"/>
        <rFont val="Arial"/>
        <family val="2"/>
      </rPr>
      <t>C</t>
    </r>
    <phoneticPr fontId="33"/>
  </si>
  <si>
    <t>豊橋市民球場</t>
    <rPh sb="0" eb="2">
      <t>トヨハシ</t>
    </rPh>
    <rPh sb="2" eb="4">
      <t>シミン</t>
    </rPh>
    <rPh sb="4" eb="6">
      <t>キュウジョウ</t>
    </rPh>
    <phoneticPr fontId="33"/>
  </si>
  <si>
    <r>
      <rPr>
        <sz val="18"/>
        <color theme="1"/>
        <rFont val="ＭＳ Ｐゴシック"/>
        <family val="2"/>
        <charset val="128"/>
      </rPr>
      <t>野球セット</t>
    </r>
    <r>
      <rPr>
        <sz val="18"/>
        <color theme="1"/>
        <rFont val="Arial"/>
        <family val="2"/>
      </rPr>
      <t>D</t>
    </r>
    <phoneticPr fontId="33"/>
  </si>
  <si>
    <r>
      <rPr>
        <sz val="18"/>
        <color theme="1"/>
        <rFont val="ＭＳ Ｐゴシック"/>
        <family val="2"/>
        <charset val="128"/>
      </rPr>
      <t>サッカーセット</t>
    </r>
    <r>
      <rPr>
        <sz val="18"/>
        <color theme="1"/>
        <rFont val="Arial"/>
        <family val="2"/>
      </rPr>
      <t>A</t>
    </r>
    <phoneticPr fontId="33"/>
  </si>
  <si>
    <t>長居陸上競技場</t>
    <rPh sb="0" eb="2">
      <t>ナガイ</t>
    </rPh>
    <rPh sb="2" eb="4">
      <t>リクジョウ</t>
    </rPh>
    <rPh sb="4" eb="7">
      <t>キョウギジョウ</t>
    </rPh>
    <phoneticPr fontId="33"/>
  </si>
  <si>
    <r>
      <rPr>
        <sz val="18"/>
        <color theme="1"/>
        <rFont val="ＭＳ Ｐゴシック"/>
        <family val="2"/>
        <charset val="128"/>
      </rPr>
      <t>サッカーセット</t>
    </r>
    <r>
      <rPr>
        <sz val="18"/>
        <color theme="1"/>
        <rFont val="Arial"/>
        <family val="2"/>
      </rPr>
      <t>B</t>
    </r>
    <phoneticPr fontId="33"/>
  </si>
  <si>
    <r>
      <rPr>
        <sz val="18"/>
        <color theme="1"/>
        <rFont val="ＭＳ Ｐゴシック"/>
        <family val="2"/>
        <charset val="128"/>
      </rPr>
      <t>サッカーセット</t>
    </r>
    <r>
      <rPr>
        <sz val="18"/>
        <color theme="1"/>
        <rFont val="Arial"/>
        <family val="2"/>
      </rPr>
      <t>C</t>
    </r>
    <phoneticPr fontId="33"/>
  </si>
  <si>
    <t>小笠山総合運動公園エコパスタジアム</t>
    <rPh sb="0" eb="3">
      <t>オガサヤマ</t>
    </rPh>
    <rPh sb="3" eb="5">
      <t>ソウゴウ</t>
    </rPh>
    <rPh sb="5" eb="7">
      <t>ウンドウ</t>
    </rPh>
    <rPh sb="7" eb="9">
      <t>コウエン</t>
    </rPh>
    <phoneticPr fontId="33"/>
  </si>
  <si>
    <r>
      <rPr>
        <sz val="18"/>
        <color theme="1"/>
        <rFont val="ＭＳ Ｐゴシック"/>
        <family val="2"/>
        <charset val="128"/>
      </rPr>
      <t>サッカーセット</t>
    </r>
    <r>
      <rPr>
        <sz val="18"/>
        <color theme="1"/>
        <rFont val="Arial"/>
        <family val="2"/>
      </rPr>
      <t>D</t>
    </r>
    <phoneticPr fontId="33"/>
  </si>
  <si>
    <r>
      <rPr>
        <sz val="18"/>
        <color theme="1"/>
        <rFont val="ＭＳ Ｐゴシック"/>
        <family val="2"/>
        <charset val="128"/>
      </rPr>
      <t>サッカーセット</t>
    </r>
    <r>
      <rPr>
        <sz val="18"/>
        <color theme="1"/>
        <rFont val="Arial"/>
        <family val="2"/>
      </rPr>
      <t>E</t>
    </r>
    <phoneticPr fontId="33"/>
  </si>
  <si>
    <t>豊田スタジアム</t>
    <rPh sb="0" eb="2">
      <t>トヨダ</t>
    </rPh>
    <phoneticPr fontId="33"/>
  </si>
  <si>
    <t>サッカーセットF</t>
    <phoneticPr fontId="33"/>
  </si>
  <si>
    <t>チケットコード</t>
    <phoneticPr fontId="3"/>
  </si>
  <si>
    <t>◇申込書１枚につき、複数パッケージ（最大１５パッケージ）をお申込みいただけます。
　 「対象競技・パッケージ一覧」をご覧いただき、必要事項をご入力ください。</t>
    <rPh sb="44" eb="48">
      <t>タイショウキョウギ</t>
    </rPh>
    <rPh sb="54" eb="56">
      <t>イチラン</t>
    </rPh>
    <rPh sb="59" eb="60">
      <t>ラン</t>
    </rPh>
    <rPh sb="65" eb="69">
      <t>ヒツヨウジコウ</t>
    </rPh>
    <rPh sb="71" eb="73">
      <t>ニュウリョク</t>
    </rPh>
    <phoneticPr fontId="3"/>
  </si>
  <si>
    <t>該当する場合のみ記載ください</t>
    <rPh sb="0" eb="2">
      <t>ガイトウ</t>
    </rPh>
    <rPh sb="4" eb="6">
      <t>バアイ</t>
    </rPh>
    <rPh sb="8" eb="10">
      <t>キサイ</t>
    </rPh>
    <phoneticPr fontId="3"/>
  </si>
  <si>
    <t>チケット
合計枚数</t>
    <phoneticPr fontId="3"/>
  </si>
  <si>
    <t>口数</t>
    <rPh sb="0" eb="1">
      <t>クチ</t>
    </rPh>
    <rPh sb="1" eb="2">
      <t>スウ</t>
    </rPh>
    <phoneticPr fontId="3"/>
  </si>
  <si>
    <t>BSET1</t>
    <phoneticPr fontId="33"/>
  </si>
  <si>
    <t>BSET2</t>
    <phoneticPr fontId="33"/>
  </si>
  <si>
    <t>BSET3</t>
    <phoneticPr fontId="33"/>
  </si>
  <si>
    <t>BSET4</t>
    <phoneticPr fontId="33"/>
  </si>
  <si>
    <t>SSET1</t>
    <phoneticPr fontId="33"/>
  </si>
  <si>
    <t>SSET2</t>
    <phoneticPr fontId="33"/>
  </si>
  <si>
    <t>SSET3</t>
    <phoneticPr fontId="33"/>
  </si>
  <si>
    <t>SSET4</t>
    <phoneticPr fontId="33"/>
  </si>
  <si>
    <t>SSET5</t>
    <phoneticPr fontId="33"/>
  </si>
  <si>
    <t>SSET6</t>
    <phoneticPr fontId="33"/>
  </si>
  <si>
    <t>BSET3</t>
    <phoneticPr fontId="3"/>
  </si>
  <si>
    <r>
      <rPr>
        <b/>
        <sz val="18"/>
        <color rgb="FF000000"/>
        <rFont val="BIZ UDPゴシック"/>
        <family val="3"/>
        <charset val="128"/>
      </rPr>
      <t>申込書提出先　　　email：</t>
    </r>
    <r>
      <rPr>
        <b/>
        <sz val="18"/>
        <color rgb="FF0070C0"/>
        <rFont val="BIZ UDPゴシック"/>
        <family val="3"/>
        <charset val="128"/>
      </rPr>
      <t>aichinagoya2026-localsales@pia.co.jp</t>
    </r>
    <r>
      <rPr>
        <b/>
        <sz val="18"/>
        <color rgb="FF000000"/>
        <rFont val="BIZ UDPゴシック"/>
        <family val="3"/>
        <charset val="128"/>
      </rPr>
      <t xml:space="preserve">　
団体受付担当まで当申込書（エクセル）にご入力いただきエクセル様式ファイルのままメール添付の上お申込みください。
</t>
    </r>
    <r>
      <rPr>
        <b/>
        <sz val="18"/>
        <color rgb="FFFF0000"/>
        <rFont val="BIZ UDPゴシック"/>
        <family val="3"/>
        <charset val="128"/>
      </rPr>
      <t>※チラシ記載のアドレスから上記に変更になりましたので、ご注意ください。
申込期限　　9月　3日（木）　１７：００まで</t>
    </r>
    <r>
      <rPr>
        <b/>
        <sz val="18"/>
        <color theme="1"/>
        <rFont val="BIZ UDPゴシック"/>
        <family val="3"/>
        <charset val="128"/>
      </rPr>
      <t xml:space="preserve"> </t>
    </r>
    <r>
      <rPr>
        <b/>
        <sz val="14"/>
        <color theme="1"/>
        <rFont val="BIZ UDPゴシック"/>
        <family val="3"/>
        <charset val="128"/>
      </rPr>
      <t>※チケットはチケット料金の入金後にお渡しする形になるため、申込が遅くなると、請求書の振込期限が短期間になったりすることもございますので、早めに申込いただければ幸いです。</t>
    </r>
    <rPh sb="0" eb="3">
      <t>モウシコミショ</t>
    </rPh>
    <rPh sb="3" eb="6">
      <t>テイシュツサキ</t>
    </rPh>
    <rPh sb="113" eb="115">
      <t>キサイ</t>
    </rPh>
    <rPh sb="122" eb="124">
      <t>ジョウキ</t>
    </rPh>
    <rPh sb="125" eb="127">
      <t>ヘンコウ</t>
    </rPh>
    <rPh sb="137" eb="139">
      <t>チュウイ</t>
    </rPh>
    <rPh sb="157" eb="158">
      <t>キ</t>
    </rPh>
    <phoneticPr fontId="3"/>
  </si>
  <si>
    <t>高浜市</t>
    <rPh sb="0" eb="3">
      <t>タカハマシ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</si>
</sst>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Red]\(0\)"/>
    <numFmt numFmtId="177" formatCode="h:mm;@"/>
    <numFmt numFmtId="178" formatCode="#,##0_);[Red]\(#,##0\)"/>
  </numFmts>
  <fonts count="66" x14ac:knownFonts="1">
    <font>
      <sz val="11"/>
      <color theme="1"/>
      <name val="ＭＳ Ｐゴシック"/>
      <family val="2"/>
      <charset val="128"/>
      <scheme val="minor"/>
    </font>
    <font>
      <sz val="11"/>
      <name val="ＭＳ Ｐゴシック"/>
      <family val="3"/>
      <charset val="128"/>
    </font>
    <font>
      <sz val="12"/>
      <name val="HG丸ｺﾞｼｯｸM-PRO"/>
      <family val="3"/>
      <charset val="128"/>
    </font>
    <font>
      <sz val="6"/>
      <name val="ＭＳ Ｐゴシック"/>
      <family val="2"/>
      <charset val="128"/>
      <scheme val="minor"/>
    </font>
    <font>
      <sz val="6"/>
      <name val="ＭＳ Ｐゴシック"/>
      <family val="3"/>
      <charset val="128"/>
    </font>
    <font>
      <sz val="10"/>
      <name val="HG丸ｺﾞｼｯｸM-PRO"/>
      <family val="3"/>
      <charset val="128"/>
    </font>
    <font>
      <u/>
      <sz val="11"/>
      <color theme="10"/>
      <name val="ＭＳ Ｐゴシック"/>
      <family val="2"/>
      <charset val="128"/>
      <scheme val="minor"/>
    </font>
    <font>
      <b/>
      <sz val="14"/>
      <name val="BIZ UDPゴシック"/>
      <family val="3"/>
      <charset val="128"/>
    </font>
    <font>
      <b/>
      <sz val="20"/>
      <color theme="1"/>
      <name val="BIZ UDPゴシック"/>
      <family val="3"/>
      <charset val="128"/>
    </font>
    <font>
      <b/>
      <sz val="12"/>
      <name val="BIZ UDPゴシック"/>
      <family val="3"/>
      <charset val="128"/>
    </font>
    <font>
      <sz val="12"/>
      <name val="BIZ UDPゴシック"/>
      <family val="3"/>
      <charset val="128"/>
    </font>
    <font>
      <sz val="15"/>
      <name val="BIZ UDPゴシック"/>
      <family val="3"/>
      <charset val="128"/>
    </font>
    <font>
      <b/>
      <sz val="15"/>
      <name val="BIZ UDPゴシック"/>
      <family val="3"/>
      <charset val="128"/>
    </font>
    <font>
      <sz val="14"/>
      <name val="BIZ UDPゴシック"/>
      <family val="3"/>
      <charset val="128"/>
    </font>
    <font>
      <sz val="20"/>
      <name val="BIZ UDPゴシック"/>
      <family val="3"/>
      <charset val="128"/>
    </font>
    <font>
      <sz val="14"/>
      <color theme="1"/>
      <name val="BIZ UDPゴシック"/>
      <family val="3"/>
      <charset val="128"/>
    </font>
    <font>
      <sz val="18"/>
      <name val="BIZ UDPゴシック"/>
      <family val="3"/>
      <charset val="128"/>
    </font>
    <font>
      <sz val="26"/>
      <name val="BIZ UDPゴシック"/>
      <family val="3"/>
      <charset val="128"/>
    </font>
    <font>
      <b/>
      <sz val="12"/>
      <color theme="1"/>
      <name val="BIZ UDPゴシック"/>
      <family val="3"/>
      <charset val="128"/>
    </font>
    <font>
      <sz val="12"/>
      <color rgb="FFFF0000"/>
      <name val="BIZ UDPゴシック"/>
      <family val="3"/>
      <charset val="128"/>
    </font>
    <font>
      <sz val="12"/>
      <color theme="1"/>
      <name val="BIZ UDPゴシック"/>
      <family val="3"/>
      <charset val="128"/>
    </font>
    <font>
      <b/>
      <sz val="24"/>
      <color theme="1"/>
      <name val="BIZ UDPゴシック"/>
      <family val="3"/>
      <charset val="128"/>
    </font>
    <font>
      <sz val="11"/>
      <color theme="1"/>
      <name val="ＭＳ Ｐゴシック"/>
      <family val="2"/>
      <charset val="128"/>
      <scheme val="minor"/>
    </font>
    <font>
      <sz val="18"/>
      <color theme="1"/>
      <name val="BIZ UDPゴシック"/>
      <family val="3"/>
      <charset val="128"/>
    </font>
    <font>
      <sz val="14"/>
      <name val="HG丸ｺﾞｼｯｸM-PRO"/>
      <family val="3"/>
      <charset val="128"/>
    </font>
    <font>
      <sz val="11"/>
      <color theme="1"/>
      <name val="Arial"/>
      <family val="2"/>
    </font>
    <font>
      <b/>
      <sz val="16"/>
      <color theme="0"/>
      <name val="BIZ UDPゴシック"/>
      <family val="3"/>
      <charset val="128"/>
    </font>
    <font>
      <sz val="15"/>
      <color rgb="FF000000"/>
      <name val="BIZ UDPゴシック"/>
      <family val="3"/>
      <charset val="128"/>
    </font>
    <font>
      <strike/>
      <sz val="15"/>
      <color rgb="FFFF0000"/>
      <name val="BIZ UDPゴシック"/>
      <family val="3"/>
      <charset val="128"/>
    </font>
    <font>
      <sz val="15"/>
      <name val="HG丸ｺﾞｼｯｸM-PRO"/>
      <family val="3"/>
      <charset val="128"/>
    </font>
    <font>
      <sz val="12"/>
      <color rgb="FFFF0000"/>
      <name val="HG丸ｺﾞｼｯｸM-PRO"/>
      <family val="3"/>
      <charset val="128"/>
    </font>
    <font>
      <sz val="12"/>
      <color theme="8"/>
      <name val="BIZ UDPゴシック"/>
      <family val="3"/>
      <charset val="128"/>
    </font>
    <font>
      <sz val="11"/>
      <color theme="8"/>
      <name val="BIZ UDPゴシック"/>
      <family val="3"/>
      <charset val="128"/>
    </font>
    <font>
      <sz val="6"/>
      <name val="ＭＳ Ｐゴシック"/>
      <family val="3"/>
      <charset val="128"/>
      <scheme val="minor"/>
    </font>
    <font>
      <b/>
      <sz val="12"/>
      <color theme="1"/>
      <name val="ＭＳ Ｐゴシック"/>
      <family val="2"/>
      <charset val="128"/>
    </font>
    <font>
      <sz val="14"/>
      <color theme="1"/>
      <name val="Arial"/>
      <family val="2"/>
    </font>
    <font>
      <sz val="14"/>
      <color theme="1"/>
      <name val="游ゴシック"/>
      <family val="2"/>
      <charset val="128"/>
    </font>
    <font>
      <sz val="18"/>
      <color theme="1"/>
      <name val="Arial"/>
      <family val="2"/>
    </font>
    <font>
      <sz val="14"/>
      <color theme="1"/>
      <name val="Meiryo UI"/>
      <family val="3"/>
      <charset val="128"/>
    </font>
    <font>
      <sz val="14"/>
      <color theme="1"/>
      <name val="ＭＳ Ｐゴシック"/>
      <family val="2"/>
      <charset val="128"/>
    </font>
    <font>
      <sz val="14"/>
      <color rgb="FF000000"/>
      <name val="Arial"/>
      <family val="2"/>
    </font>
    <font>
      <sz val="14"/>
      <color rgb="FF000000"/>
      <name val="ＭＳ Ｐゴシック"/>
      <family val="2"/>
      <charset val="128"/>
    </font>
    <font>
      <sz val="14"/>
      <color theme="1"/>
      <name val="ＭＳ ゴシック"/>
      <family val="3"/>
      <charset val="128"/>
    </font>
    <font>
      <sz val="10"/>
      <color rgb="FFFF0000"/>
      <name val="BIZ UDPゴシック"/>
      <family val="3"/>
      <charset val="128"/>
    </font>
    <font>
      <sz val="11"/>
      <color rgb="FFFF0000"/>
      <name val="BIZ UDPゴシック"/>
      <family val="3"/>
      <charset val="128"/>
    </font>
    <font>
      <b/>
      <sz val="14"/>
      <color theme="1"/>
      <name val="Arial"/>
      <family val="2"/>
    </font>
    <font>
      <b/>
      <sz val="14"/>
      <color theme="1"/>
      <name val="ＭＳ Ｐゴシック"/>
      <family val="2"/>
      <charset val="128"/>
    </font>
    <font>
      <sz val="11"/>
      <color theme="1"/>
      <name val="BIZ UDPゴシック"/>
      <family val="3"/>
      <charset val="128"/>
    </font>
    <font>
      <sz val="16"/>
      <color theme="1"/>
      <name val="BIZ UDPゴシック"/>
      <family val="3"/>
      <charset val="128"/>
    </font>
    <font>
      <u/>
      <sz val="16"/>
      <color theme="10"/>
      <name val="ＭＳ Ｐゴシック"/>
      <family val="2"/>
      <charset val="128"/>
      <scheme val="minor"/>
    </font>
    <font>
      <u/>
      <sz val="18"/>
      <color rgb="FFFF0000"/>
      <name val="BIZ UDPゴシック"/>
      <family val="3"/>
      <charset val="128"/>
    </font>
    <font>
      <b/>
      <sz val="16"/>
      <name val="BIZ UDPゴシック"/>
      <family val="3"/>
      <charset val="128"/>
    </font>
    <font>
      <b/>
      <sz val="18"/>
      <color theme="1"/>
      <name val="BIZ UDPゴシック"/>
      <family val="3"/>
      <charset val="128"/>
    </font>
    <font>
      <b/>
      <sz val="18"/>
      <color rgb="FF000000"/>
      <name val="BIZ UDPゴシック"/>
      <family val="3"/>
      <charset val="128"/>
    </font>
    <font>
      <b/>
      <sz val="18"/>
      <color rgb="FF0070C0"/>
      <name val="BIZ UDPゴシック"/>
      <family val="3"/>
      <charset val="128"/>
    </font>
    <font>
      <b/>
      <sz val="18"/>
      <color rgb="FFFF0000"/>
      <name val="BIZ UDPゴシック"/>
      <family val="3"/>
      <charset val="128"/>
    </font>
    <font>
      <sz val="14"/>
      <color theme="1"/>
      <name val="Arial"/>
      <family val="2"/>
      <charset val="128"/>
    </font>
    <font>
      <sz val="14"/>
      <color theme="1"/>
      <name val="游ゴシック"/>
      <family val="3"/>
      <charset val="128"/>
    </font>
    <font>
      <sz val="14"/>
      <color rgb="FF000000"/>
      <name val="游ゴシック"/>
      <family val="2"/>
      <charset val="128"/>
    </font>
    <font>
      <b/>
      <sz val="14"/>
      <color theme="1"/>
      <name val="游ゴシック"/>
      <family val="2"/>
      <charset val="128"/>
    </font>
    <font>
      <sz val="15"/>
      <color theme="1"/>
      <name val="BIZ UDPゴシック"/>
      <family val="3"/>
      <charset val="128"/>
    </font>
    <font>
      <strike/>
      <sz val="15"/>
      <color theme="1"/>
      <name val="BIZ UDPゴシック"/>
      <family val="3"/>
      <charset val="128"/>
    </font>
    <font>
      <sz val="11"/>
      <name val="BIZ UDPゴシック"/>
      <family val="3"/>
      <charset val="128"/>
    </font>
    <font>
      <sz val="18"/>
      <color theme="1"/>
      <name val="ＭＳ Ｐゴシック"/>
      <family val="2"/>
      <charset val="128"/>
    </font>
    <font>
      <sz val="18"/>
      <color theme="1"/>
      <name val="Arial"/>
      <family val="2"/>
      <charset val="128"/>
    </font>
    <font>
      <b/>
      <sz val="14"/>
      <color theme="1"/>
      <name val="BIZ UDPゴシック"/>
      <family val="3"/>
      <charset val="128"/>
    </font>
  </fonts>
  <fills count="10">
    <fill>
      <patternFill patternType="none"/>
    </fill>
    <fill>
      <patternFill patternType="gray125"/>
    </fill>
    <fill>
      <patternFill patternType="solid">
        <fgColor theme="5" tint="0.79998168889431442"/>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CC66FF"/>
        <bgColor indexed="64"/>
      </patternFill>
    </fill>
    <fill>
      <patternFill patternType="solid">
        <fgColor theme="0" tint="-0.499984740745262"/>
        <bgColor indexed="64"/>
      </patternFill>
    </fill>
  </fills>
  <borders count="10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ck">
        <color indexed="64"/>
      </right>
      <top/>
      <bottom style="thin">
        <color indexed="64"/>
      </bottom>
      <diagonal/>
    </border>
    <border>
      <left/>
      <right/>
      <top/>
      <bottom style="thick">
        <color indexed="64"/>
      </bottom>
      <diagonal/>
    </border>
    <border>
      <left style="thick">
        <color auto="1"/>
      </left>
      <right/>
      <top style="thin">
        <color auto="1"/>
      </top>
      <bottom style="thin">
        <color auto="1"/>
      </bottom>
      <diagonal/>
    </border>
    <border>
      <left/>
      <right style="thick">
        <color indexed="64"/>
      </right>
      <top style="thin">
        <color indexed="64"/>
      </top>
      <bottom/>
      <diagonal/>
    </border>
    <border>
      <left style="thick">
        <color auto="1"/>
      </left>
      <right/>
      <top style="thick">
        <color auto="1"/>
      </top>
      <bottom style="thick">
        <color indexed="64"/>
      </bottom>
      <diagonal/>
    </border>
    <border>
      <left/>
      <right/>
      <top style="thick">
        <color auto="1"/>
      </top>
      <bottom style="thick">
        <color indexed="64"/>
      </bottom>
      <diagonal/>
    </border>
    <border>
      <left/>
      <right style="thick">
        <color auto="1"/>
      </right>
      <top style="thick">
        <color auto="1"/>
      </top>
      <bottom style="thick">
        <color indexed="64"/>
      </bottom>
      <diagonal/>
    </border>
    <border>
      <left style="thick">
        <color auto="1"/>
      </left>
      <right/>
      <top/>
      <bottom style="thick">
        <color indexed="64"/>
      </bottom>
      <diagonal/>
    </border>
    <border>
      <left/>
      <right style="thin">
        <color indexed="64"/>
      </right>
      <top style="thick">
        <color auto="1"/>
      </top>
      <bottom style="thick">
        <color indexed="64"/>
      </bottom>
      <diagonal/>
    </border>
    <border>
      <left/>
      <right/>
      <top style="thin">
        <color indexed="64"/>
      </top>
      <bottom style="thick">
        <color indexed="64"/>
      </bottom>
      <diagonal/>
    </border>
    <border>
      <left/>
      <right style="thin">
        <color indexed="64"/>
      </right>
      <top/>
      <bottom style="thick">
        <color auto="1"/>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n">
        <color indexed="64"/>
      </top>
      <bottom style="thick">
        <color indexed="64"/>
      </bottom>
      <diagonal/>
    </border>
    <border>
      <left style="thin">
        <color indexed="64"/>
      </left>
      <right/>
      <top style="thick">
        <color auto="1"/>
      </top>
      <bottom style="thick">
        <color indexed="64"/>
      </bottom>
      <diagonal/>
    </border>
    <border>
      <left style="thin">
        <color indexed="64"/>
      </left>
      <right/>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bottom style="thin">
        <color indexed="64"/>
      </bottom>
      <diagonal/>
    </border>
    <border>
      <left style="thick">
        <color auto="1"/>
      </left>
      <right/>
      <top style="thin">
        <color indexed="64"/>
      </top>
      <bottom/>
      <diagonal/>
    </border>
    <border>
      <left style="thin">
        <color indexed="64"/>
      </left>
      <right/>
      <top style="thick">
        <color auto="1"/>
      </top>
      <bottom style="hair">
        <color indexed="64"/>
      </bottom>
      <diagonal/>
    </border>
    <border>
      <left/>
      <right/>
      <top style="thick">
        <color auto="1"/>
      </top>
      <bottom style="hair">
        <color indexed="64"/>
      </bottom>
      <diagonal/>
    </border>
    <border>
      <left/>
      <right style="thin">
        <color auto="1"/>
      </right>
      <top style="thick">
        <color auto="1"/>
      </top>
      <bottom style="hair">
        <color indexed="64"/>
      </bottom>
      <diagonal/>
    </border>
    <border>
      <left/>
      <right style="thick">
        <color auto="1"/>
      </right>
      <top style="thick">
        <color auto="1"/>
      </top>
      <bottom style="hair">
        <color indexed="64"/>
      </bottom>
      <diagonal/>
    </border>
    <border>
      <left style="thick">
        <color auto="1"/>
      </left>
      <right/>
      <top/>
      <bottom style="thin">
        <color indexed="64"/>
      </bottom>
      <diagonal/>
    </border>
    <border>
      <left style="thick">
        <color auto="1"/>
      </left>
      <right/>
      <top style="thick">
        <color auto="1"/>
      </top>
      <bottom style="hair">
        <color auto="1"/>
      </bottom>
      <diagonal/>
    </border>
    <border>
      <left style="thick">
        <color indexed="64"/>
      </left>
      <right style="thin">
        <color indexed="64"/>
      </right>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ck">
        <color indexed="64"/>
      </right>
      <top style="hair">
        <color indexed="64"/>
      </top>
      <bottom style="thin">
        <color indexed="64"/>
      </bottom>
      <diagonal/>
    </border>
    <border>
      <left/>
      <right/>
      <top style="thin">
        <color rgb="FF000000"/>
      </top>
      <bottom style="thin">
        <color rgb="FF000000"/>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bottom style="thin">
        <color indexed="64"/>
      </bottom>
      <diagonal/>
    </border>
    <border>
      <left style="thick">
        <color auto="1"/>
      </left>
      <right/>
      <top style="hair">
        <color auto="1"/>
      </top>
      <bottom style="thin">
        <color indexed="64"/>
      </bottom>
      <diagonal/>
    </border>
    <border>
      <left/>
      <right style="thin">
        <color auto="1"/>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rgb="FF000000"/>
      </left>
      <right style="thin">
        <color rgb="FF000000"/>
      </right>
      <top style="thin">
        <color rgb="FF000000"/>
      </top>
      <bottom style="thin">
        <color rgb="FF000000"/>
      </bottom>
      <diagonal/>
    </border>
    <border>
      <left style="thin">
        <color indexed="64"/>
      </left>
      <right style="thick">
        <color indexed="64"/>
      </right>
      <top style="thin">
        <color indexed="64"/>
      </top>
      <bottom/>
      <diagonal/>
    </border>
    <border>
      <left/>
      <right style="thin">
        <color indexed="64"/>
      </right>
      <top style="thin">
        <color indexed="64"/>
      </top>
      <bottom style="thick">
        <color auto="1"/>
      </bottom>
      <diagonal/>
    </border>
    <border>
      <left style="thick">
        <color rgb="FFFF0000"/>
      </left>
      <right style="thin">
        <color indexed="64"/>
      </right>
      <top style="thick">
        <color rgb="FFFF0000"/>
      </top>
      <bottom/>
      <diagonal/>
    </border>
    <border>
      <left style="thin">
        <color indexed="64"/>
      </left>
      <right style="thin">
        <color indexed="64"/>
      </right>
      <top style="thick">
        <color rgb="FFFF0000"/>
      </top>
      <bottom style="thin">
        <color indexed="64"/>
      </bottom>
      <diagonal/>
    </border>
    <border>
      <left style="thin">
        <color indexed="64"/>
      </left>
      <right style="thin">
        <color indexed="64"/>
      </right>
      <top style="thick">
        <color rgb="FFFF0000"/>
      </top>
      <bottom/>
      <diagonal/>
    </border>
    <border>
      <left style="thick">
        <color rgb="FFFF0000"/>
      </left>
      <right style="thin">
        <color indexed="64"/>
      </right>
      <top/>
      <bottom/>
      <diagonal/>
    </border>
    <border>
      <left style="thick">
        <color rgb="FFFF0000"/>
      </left>
      <right style="thin">
        <color indexed="64"/>
      </right>
      <top/>
      <bottom style="thick">
        <color rgb="FFFF0000"/>
      </bottom>
      <diagonal/>
    </border>
    <border>
      <left style="thin">
        <color indexed="64"/>
      </left>
      <right style="thin">
        <color indexed="64"/>
      </right>
      <top style="thin">
        <color indexed="64"/>
      </top>
      <bottom style="thick">
        <color rgb="FFFF0000"/>
      </bottom>
      <diagonal/>
    </border>
    <border>
      <left style="thin">
        <color indexed="64"/>
      </left>
      <right style="thin">
        <color indexed="64"/>
      </right>
      <top/>
      <bottom style="thick">
        <color rgb="FFFF0000"/>
      </bottom>
      <diagonal/>
    </border>
    <border>
      <left style="thin">
        <color indexed="64"/>
      </left>
      <right/>
      <top style="thick">
        <color rgb="FFFF0000"/>
      </top>
      <bottom style="thin">
        <color indexed="64"/>
      </bottom>
      <diagonal/>
    </border>
    <border>
      <left style="thin">
        <color theme="1"/>
      </left>
      <right/>
      <top style="thick">
        <color rgb="FFFF0000"/>
      </top>
      <bottom style="thin">
        <color theme="1"/>
      </bottom>
      <diagonal/>
    </border>
    <border>
      <left style="thin">
        <color indexed="64"/>
      </left>
      <right/>
      <top style="thin">
        <color indexed="64"/>
      </top>
      <bottom style="thick">
        <color rgb="FFFF0000"/>
      </bottom>
      <diagonal/>
    </border>
    <border>
      <left style="thin">
        <color theme="1"/>
      </left>
      <right/>
      <top style="thin">
        <color theme="1"/>
      </top>
      <bottom style="thick">
        <color rgb="FFFF0000"/>
      </bottom>
      <diagonal/>
    </border>
    <border>
      <left/>
      <right style="thin">
        <color indexed="64"/>
      </right>
      <top style="thick">
        <color rgb="FFFF0000"/>
      </top>
      <bottom style="thin">
        <color indexed="64"/>
      </bottom>
      <diagonal/>
    </border>
    <border>
      <left/>
      <right style="thin">
        <color indexed="64"/>
      </right>
      <top style="thin">
        <color indexed="64"/>
      </top>
      <bottom style="thick">
        <color rgb="FFFF0000"/>
      </bottom>
      <diagonal/>
    </border>
    <border>
      <left/>
      <right/>
      <top style="thick">
        <color rgb="FFFF0000"/>
      </top>
      <bottom style="thin">
        <color indexed="64"/>
      </bottom>
      <diagonal/>
    </border>
    <border>
      <left style="thin">
        <color theme="1"/>
      </left>
      <right style="thin">
        <color theme="1"/>
      </right>
      <top style="thick">
        <color rgb="FFFF0000"/>
      </top>
      <bottom style="thin">
        <color theme="1"/>
      </bottom>
      <diagonal/>
    </border>
    <border>
      <left/>
      <right/>
      <top style="thin">
        <color indexed="64"/>
      </top>
      <bottom style="thick">
        <color rgb="FFFF0000"/>
      </bottom>
      <diagonal/>
    </border>
    <border>
      <left style="thin">
        <color theme="1"/>
      </left>
      <right style="thin">
        <color theme="1"/>
      </right>
      <top style="thin">
        <color theme="1"/>
      </top>
      <bottom style="thick">
        <color rgb="FFFF0000"/>
      </bottom>
      <diagonal/>
    </border>
    <border>
      <left style="thin">
        <color rgb="FF000000"/>
      </left>
      <right style="thin">
        <color rgb="FF000000"/>
      </right>
      <top style="thick">
        <color rgb="FFFF0000"/>
      </top>
      <bottom style="thin">
        <color rgb="FF000000"/>
      </bottom>
      <diagonal/>
    </border>
    <border>
      <left style="thin">
        <color rgb="FF000000"/>
      </left>
      <right style="thin">
        <color rgb="FF000000"/>
      </right>
      <top style="thin">
        <color rgb="FF000000"/>
      </top>
      <bottom style="thick">
        <color rgb="FFFF0000"/>
      </bottom>
      <diagonal/>
    </border>
    <border>
      <left style="medium">
        <color theme="1"/>
      </left>
      <right style="thick">
        <color rgb="FFFF0000"/>
      </right>
      <top style="medium">
        <color theme="1"/>
      </top>
      <bottom/>
      <diagonal/>
    </border>
    <border>
      <left style="medium">
        <color theme="1"/>
      </left>
      <right style="thick">
        <color rgb="FFFF0000"/>
      </right>
      <top/>
      <bottom/>
      <diagonal/>
    </border>
    <border>
      <left style="medium">
        <color theme="1"/>
      </left>
      <right style="thick">
        <color rgb="FFFF0000"/>
      </right>
      <top/>
      <bottom style="medium">
        <color theme="1"/>
      </bottom>
      <diagonal/>
    </border>
    <border>
      <left style="thin">
        <color theme="1"/>
      </left>
      <right style="thick">
        <color rgb="FFFF0000"/>
      </right>
      <top style="thick">
        <color rgb="FFFF0000"/>
      </top>
      <bottom style="thick">
        <color rgb="FFFF0000"/>
      </bottom>
      <diagonal/>
    </border>
    <border>
      <left style="thin">
        <color indexed="64"/>
      </left>
      <right/>
      <top style="thick">
        <color rgb="FFFF0000"/>
      </top>
      <bottom/>
      <diagonal/>
    </border>
    <border>
      <left style="thin">
        <color theme="1"/>
      </left>
      <right/>
      <top style="thick">
        <color rgb="FFFF0000"/>
      </top>
      <bottom/>
      <diagonal/>
    </border>
    <border>
      <left style="thin">
        <color theme="1"/>
      </left>
      <right/>
      <top/>
      <bottom/>
      <diagonal/>
    </border>
    <border>
      <left style="thin">
        <color theme="1"/>
      </left>
      <right/>
      <top/>
      <bottom style="thick">
        <color rgb="FFFF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ck">
        <color indexed="64"/>
      </left>
      <right/>
      <top/>
      <bottom/>
      <diagonal/>
    </border>
    <border>
      <left/>
      <right style="thick">
        <color indexed="64"/>
      </right>
      <top/>
      <bottom/>
      <diagonal/>
    </border>
    <border>
      <left/>
      <right style="thick">
        <color indexed="64"/>
      </right>
      <top/>
      <bottom style="thick">
        <color indexed="64"/>
      </bottom>
      <diagonal/>
    </border>
    <border>
      <left/>
      <right style="thick">
        <color indexed="64"/>
      </right>
      <top style="thin">
        <color indexed="64"/>
      </top>
      <bottom style="thin">
        <color indexed="64"/>
      </bottom>
      <diagonal/>
    </border>
    <border>
      <left style="thin">
        <color indexed="64"/>
      </left>
      <right style="thin">
        <color indexed="64"/>
      </right>
      <top style="thick">
        <color auto="1"/>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ck">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s>
  <cellStyleXfs count="5">
    <xf numFmtId="0" fontId="0" fillId="0" borderId="0">
      <alignment vertical="center"/>
    </xf>
    <xf numFmtId="0" fontId="1" fillId="0" borderId="0"/>
    <xf numFmtId="0" fontId="6" fillId="0" borderId="0" applyNumberFormat="0" applyFill="0" applyBorder="0" applyAlignment="0" applyProtection="0">
      <alignment vertical="center"/>
    </xf>
    <xf numFmtId="38" fontId="22" fillId="0" borderId="0" applyFont="0" applyFill="0" applyBorder="0" applyAlignment="0" applyProtection="0">
      <alignment vertical="center"/>
    </xf>
    <xf numFmtId="0" fontId="22" fillId="0" borderId="0">
      <alignment vertical="center"/>
    </xf>
  </cellStyleXfs>
  <cellXfs count="343">
    <xf numFmtId="0" fontId="0" fillId="0" borderId="0" xfId="0">
      <alignment vertical="center"/>
    </xf>
    <xf numFmtId="0" fontId="2" fillId="0" borderId="0" xfId="1" applyFont="1" applyAlignment="1">
      <alignment vertical="center"/>
    </xf>
    <xf numFmtId="0" fontId="5" fillId="0" borderId="0" xfId="1" applyFont="1" applyAlignment="1">
      <alignment vertical="center"/>
    </xf>
    <xf numFmtId="0" fontId="2" fillId="0" borderId="0" xfId="1" applyFont="1" applyAlignment="1">
      <alignment horizontal="center" vertical="center"/>
    </xf>
    <xf numFmtId="0" fontId="10" fillId="0" borderId="19" xfId="1" applyFont="1" applyBorder="1" applyAlignment="1" applyProtection="1">
      <alignment vertical="center"/>
      <protection locked="0"/>
    </xf>
    <xf numFmtId="0" fontId="10" fillId="0" borderId="19" xfId="1" applyFont="1" applyBorder="1" applyAlignment="1" applyProtection="1">
      <alignment horizontal="right" vertical="center"/>
      <protection locked="0"/>
    </xf>
    <xf numFmtId="0" fontId="10" fillId="0" borderId="20" xfId="1" applyFont="1" applyBorder="1" applyAlignment="1" applyProtection="1">
      <alignment horizontal="left" vertical="center"/>
      <protection locked="0"/>
    </xf>
    <xf numFmtId="0" fontId="24" fillId="5" borderId="0" xfId="1" applyFont="1" applyFill="1" applyAlignment="1">
      <alignment vertical="center"/>
    </xf>
    <xf numFmtId="0" fontId="2" fillId="0" borderId="0" xfId="1" applyFont="1" applyAlignment="1" applyProtection="1">
      <alignment vertical="center"/>
      <protection locked="0"/>
    </xf>
    <xf numFmtId="0" fontId="29" fillId="0" borderId="0" xfId="1" applyFont="1" applyAlignment="1">
      <alignment vertical="center"/>
    </xf>
    <xf numFmtId="38" fontId="19" fillId="0" borderId="0" xfId="3" applyFont="1" applyBorder="1" applyAlignment="1" applyProtection="1">
      <alignment vertical="center"/>
      <protection locked="0"/>
    </xf>
    <xf numFmtId="38" fontId="31" fillId="0" borderId="0" xfId="3" applyFont="1" applyBorder="1" applyAlignment="1" applyProtection="1">
      <alignment vertical="center"/>
      <protection locked="0"/>
    </xf>
    <xf numFmtId="0" fontId="32" fillId="0" borderId="0" xfId="0" applyFont="1">
      <alignment vertical="center"/>
    </xf>
    <xf numFmtId="0" fontId="30" fillId="0" borderId="0" xfId="1" applyFont="1" applyAlignment="1">
      <alignment vertical="center"/>
    </xf>
    <xf numFmtId="0" fontId="25" fillId="0" borderId="0" xfId="4" applyFont="1">
      <alignment vertical="center"/>
    </xf>
    <xf numFmtId="0" fontId="10" fillId="0" borderId="2" xfId="1" applyFont="1" applyBorder="1" applyAlignment="1" applyProtection="1">
      <alignment horizontal="center" vertical="center"/>
      <protection locked="0"/>
    </xf>
    <xf numFmtId="0" fontId="10" fillId="0" borderId="2" xfId="1" applyFont="1" applyBorder="1" applyAlignment="1" applyProtection="1">
      <alignment vertical="center"/>
      <protection locked="0"/>
    </xf>
    <xf numFmtId="49" fontId="10" fillId="0" borderId="10" xfId="1" applyNumberFormat="1" applyFont="1" applyBorder="1" applyAlignment="1" applyProtection="1">
      <alignment vertical="center"/>
      <protection locked="0"/>
    </xf>
    <xf numFmtId="0" fontId="12" fillId="0" borderId="0" xfId="1" applyFont="1" applyAlignment="1" applyProtection="1">
      <alignment vertical="center" shrinkToFit="1"/>
      <protection locked="0"/>
    </xf>
    <xf numFmtId="0" fontId="10" fillId="0" borderId="19" xfId="1" applyFont="1" applyBorder="1" applyAlignment="1" applyProtection="1">
      <alignment horizontal="left" vertical="center"/>
      <protection locked="0"/>
    </xf>
    <xf numFmtId="0" fontId="8" fillId="0" borderId="0" xfId="1" applyFont="1" applyAlignment="1">
      <alignment vertical="center" wrapText="1"/>
    </xf>
    <xf numFmtId="0" fontId="8" fillId="0" borderId="8" xfId="1" applyFont="1" applyBorder="1" applyAlignment="1">
      <alignment vertical="center" wrapText="1"/>
    </xf>
    <xf numFmtId="0" fontId="10" fillId="0" borderId="0" xfId="1" applyFont="1" applyAlignment="1" applyProtection="1">
      <alignment horizontal="center" vertical="center"/>
      <protection locked="0"/>
    </xf>
    <xf numFmtId="38" fontId="10" fillId="0" borderId="14" xfId="3" applyFont="1" applyBorder="1" applyAlignment="1" applyProtection="1">
      <alignment vertical="center"/>
    </xf>
    <xf numFmtId="49" fontId="10" fillId="0" borderId="2" xfId="1" applyNumberFormat="1" applyFont="1" applyBorder="1" applyAlignment="1" applyProtection="1">
      <alignment vertical="center"/>
      <protection locked="0"/>
    </xf>
    <xf numFmtId="0" fontId="16" fillId="0" borderId="0" xfId="1" applyFont="1" applyAlignment="1" applyProtection="1">
      <alignment horizontal="center" vertical="center"/>
      <protection locked="0"/>
    </xf>
    <xf numFmtId="0" fontId="34" fillId="0" borderId="53" xfId="4" applyFont="1" applyBorder="1" applyAlignment="1">
      <alignment horizontal="center" vertical="center" wrapText="1"/>
    </xf>
    <xf numFmtId="0" fontId="46" fillId="0" borderId="53" xfId="4" applyFont="1" applyBorder="1" applyAlignment="1">
      <alignment horizontal="center" vertical="center" wrapText="1"/>
    </xf>
    <xf numFmtId="0" fontId="45" fillId="0" borderId="53" xfId="4" applyFont="1" applyBorder="1" applyAlignment="1">
      <alignment horizontal="center" vertical="center" wrapText="1"/>
    </xf>
    <xf numFmtId="0" fontId="45" fillId="0" borderId="53" xfId="4" applyFont="1" applyBorder="1" applyAlignment="1">
      <alignment horizontal="center" vertical="center"/>
    </xf>
    <xf numFmtId="0" fontId="45" fillId="0" borderId="65" xfId="4" applyFont="1" applyBorder="1" applyAlignment="1">
      <alignment horizontal="center" vertical="center" wrapText="1"/>
    </xf>
    <xf numFmtId="0" fontId="35" fillId="0" borderId="61" xfId="4" applyFont="1" applyBorder="1" applyAlignment="1">
      <alignment horizontal="center" vertical="center"/>
    </xf>
    <xf numFmtId="0" fontId="35" fillId="0" borderId="61" xfId="4" applyFont="1" applyBorder="1">
      <alignment vertical="center"/>
    </xf>
    <xf numFmtId="0" fontId="39" fillId="0" borderId="61" xfId="4" applyFont="1" applyBorder="1">
      <alignment vertical="center"/>
    </xf>
    <xf numFmtId="0" fontId="35" fillId="0" borderId="62" xfId="4" applyFont="1" applyBorder="1" applyAlignment="1">
      <alignment horizontal="center" vertical="center"/>
    </xf>
    <xf numFmtId="6" fontId="35" fillId="0" borderId="61" xfId="4" applyNumberFormat="1" applyFont="1" applyBorder="1">
      <alignment vertical="center"/>
    </xf>
    <xf numFmtId="6" fontId="35" fillId="0" borderId="83" xfId="4" applyNumberFormat="1" applyFont="1" applyBorder="1" applyAlignment="1">
      <alignment horizontal="right" vertical="center"/>
    </xf>
    <xf numFmtId="0" fontId="35" fillId="0" borderId="13" xfId="4" applyFont="1" applyBorder="1" applyAlignment="1">
      <alignment horizontal="center" vertical="center"/>
    </xf>
    <xf numFmtId="0" fontId="35" fillId="0" borderId="13" xfId="4" applyFont="1" applyBorder="1">
      <alignment vertical="center"/>
    </xf>
    <xf numFmtId="0" fontId="35" fillId="0" borderId="53" xfId="4" applyFont="1" applyBorder="1" applyAlignment="1">
      <alignment horizontal="center" vertical="center"/>
    </xf>
    <xf numFmtId="6" fontId="35" fillId="0" borderId="13" xfId="4" applyNumberFormat="1" applyFont="1" applyBorder="1" applyAlignment="1">
      <alignment horizontal="right" vertical="center"/>
    </xf>
    <xf numFmtId="6" fontId="35" fillId="0" borderId="1" xfId="4" applyNumberFormat="1" applyFont="1" applyBorder="1" applyAlignment="1">
      <alignment horizontal="right" vertical="center"/>
    </xf>
    <xf numFmtId="6" fontId="35" fillId="0" borderId="13" xfId="4" applyNumberFormat="1" applyFont="1" applyBorder="1">
      <alignment vertical="center"/>
    </xf>
    <xf numFmtId="0" fontId="39" fillId="0" borderId="13" xfId="4" applyFont="1" applyBorder="1">
      <alignment vertical="center"/>
    </xf>
    <xf numFmtId="0" fontId="42" fillId="0" borderId="13" xfId="4" applyFont="1" applyBorder="1">
      <alignment vertical="center"/>
    </xf>
    <xf numFmtId="0" fontId="40" fillId="0" borderId="13" xfId="4" applyFont="1" applyBorder="1" applyAlignment="1">
      <alignment horizontal="center" vertical="center"/>
    </xf>
    <xf numFmtId="0" fontId="40" fillId="0" borderId="53" xfId="4" applyFont="1" applyBorder="1" applyAlignment="1">
      <alignment horizontal="center" vertical="center"/>
    </xf>
    <xf numFmtId="0" fontId="35" fillId="0" borderId="65" xfId="4" applyFont="1" applyBorder="1" applyAlignment="1">
      <alignment horizontal="center" vertical="center"/>
    </xf>
    <xf numFmtId="0" fontId="35" fillId="0" borderId="65" xfId="4" applyFont="1" applyBorder="1">
      <alignment vertical="center"/>
    </xf>
    <xf numFmtId="0" fontId="40" fillId="0" borderId="65" xfId="4" applyFont="1" applyBorder="1" applyAlignment="1">
      <alignment horizontal="center" vertical="center"/>
    </xf>
    <xf numFmtId="6" fontId="35" fillId="0" borderId="65" xfId="4" applyNumberFormat="1" applyFont="1" applyBorder="1" applyAlignment="1">
      <alignment horizontal="right" vertical="center"/>
    </xf>
    <xf numFmtId="6" fontId="35" fillId="0" borderId="69" xfId="4" applyNumberFormat="1" applyFont="1" applyBorder="1" applyAlignment="1">
      <alignment horizontal="right" vertical="center"/>
    </xf>
    <xf numFmtId="6" fontId="35" fillId="0" borderId="65" xfId="4" applyNumberFormat="1" applyFont="1" applyBorder="1">
      <alignment vertical="center"/>
    </xf>
    <xf numFmtId="6" fontId="35" fillId="0" borderId="61" xfId="4" applyNumberFormat="1" applyFont="1" applyBorder="1" applyAlignment="1">
      <alignment horizontal="right" vertical="center"/>
    </xf>
    <xf numFmtId="0" fontId="35" fillId="0" borderId="83" xfId="4" applyFont="1" applyBorder="1" applyAlignment="1">
      <alignment horizontal="right" vertical="center"/>
    </xf>
    <xf numFmtId="0" fontId="39" fillId="0" borderId="67" xfId="4" applyFont="1" applyBorder="1">
      <alignment vertical="center"/>
    </xf>
    <xf numFmtId="0" fontId="35" fillId="0" borderId="68" xfId="0" applyFont="1" applyBorder="1" applyAlignment="1">
      <alignment horizontal="center" vertical="center"/>
    </xf>
    <xf numFmtId="0" fontId="35" fillId="0" borderId="61" xfId="0" applyFont="1" applyBorder="1" applyAlignment="1">
      <alignment horizontal="center" vertical="center"/>
    </xf>
    <xf numFmtId="0" fontId="35" fillId="0" borderId="55" xfId="0" applyFont="1" applyBorder="1" applyAlignment="1">
      <alignment horizontal="center" vertical="center"/>
    </xf>
    <xf numFmtId="0" fontId="35" fillId="0" borderId="13" xfId="0" applyFont="1" applyBorder="1" applyAlignment="1">
      <alignment horizontal="center" vertical="center"/>
    </xf>
    <xf numFmtId="0" fontId="35" fillId="0" borderId="70" xfId="0" applyFont="1" applyBorder="1" applyAlignment="1">
      <alignment horizontal="center" vertical="center"/>
    </xf>
    <xf numFmtId="0" fontId="35" fillId="0" borderId="65" xfId="0" applyFont="1" applyBorder="1" applyAlignment="1">
      <alignment horizontal="center" vertical="center"/>
    </xf>
    <xf numFmtId="0" fontId="35" fillId="0" borderId="73" xfId="4" applyFont="1" applyBorder="1" applyAlignment="1">
      <alignment horizontal="center" vertical="center"/>
    </xf>
    <xf numFmtId="6" fontId="35" fillId="0" borderId="74" xfId="0" applyNumberFormat="1" applyFont="1" applyBorder="1" applyAlignment="1">
      <alignment horizontal="right" wrapText="1"/>
    </xf>
    <xf numFmtId="6" fontId="35" fillId="0" borderId="71" xfId="4" applyNumberFormat="1" applyFont="1" applyBorder="1">
      <alignment vertical="center"/>
    </xf>
    <xf numFmtId="0" fontId="35" fillId="0" borderId="10" xfId="4" applyFont="1" applyBorder="1" applyAlignment="1">
      <alignment horizontal="center" vertical="center"/>
    </xf>
    <xf numFmtId="6" fontId="35" fillId="0" borderId="56" xfId="0" applyNumberFormat="1" applyFont="1" applyBorder="1" applyAlignment="1">
      <alignment horizontal="right" wrapText="1"/>
    </xf>
    <xf numFmtId="6" fontId="35" fillId="0" borderId="11" xfId="4" applyNumberFormat="1" applyFont="1" applyBorder="1">
      <alignment vertical="center"/>
    </xf>
    <xf numFmtId="0" fontId="35" fillId="0" borderId="75" xfId="4" applyFont="1" applyBorder="1" applyAlignment="1">
      <alignment horizontal="center" vertical="center"/>
    </xf>
    <xf numFmtId="6" fontId="35" fillId="0" borderId="76" xfId="0" applyNumberFormat="1" applyFont="1" applyBorder="1" applyAlignment="1">
      <alignment horizontal="right" wrapText="1"/>
    </xf>
    <xf numFmtId="6" fontId="35" fillId="0" borderId="72" xfId="4" applyNumberFormat="1" applyFont="1" applyBorder="1">
      <alignment vertical="center"/>
    </xf>
    <xf numFmtId="0" fontId="35" fillId="0" borderId="61" xfId="0" applyFont="1" applyBorder="1" applyAlignment="1">
      <alignment horizontal="right" vertical="center"/>
    </xf>
    <xf numFmtId="6" fontId="35" fillId="0" borderId="71" xfId="4" applyNumberFormat="1" applyFont="1" applyBorder="1" applyAlignment="1">
      <alignment horizontal="right" vertical="center"/>
    </xf>
    <xf numFmtId="6" fontId="35" fillId="0" borderId="77" xfId="0" applyNumberFormat="1" applyFont="1" applyBorder="1" applyAlignment="1">
      <alignment horizontal="right" vertical="center"/>
    </xf>
    <xf numFmtId="6" fontId="35" fillId="0" borderId="57" xfId="0" applyNumberFormat="1" applyFont="1" applyBorder="1" applyAlignment="1">
      <alignment horizontal="right" vertical="center"/>
    </xf>
    <xf numFmtId="6" fontId="35" fillId="0" borderId="78" xfId="0" applyNumberFormat="1" applyFont="1" applyBorder="1" applyAlignment="1">
      <alignment horizontal="right" vertical="center"/>
    </xf>
    <xf numFmtId="6" fontId="35" fillId="0" borderId="11" xfId="4" applyNumberFormat="1" applyFont="1" applyBorder="1" applyAlignment="1">
      <alignment horizontal="right" vertical="center"/>
    </xf>
    <xf numFmtId="0" fontId="25" fillId="0" borderId="0" xfId="4" applyFont="1" applyAlignment="1">
      <alignment horizontal="center" vertical="center"/>
    </xf>
    <xf numFmtId="0" fontId="20" fillId="2" borderId="96" xfId="1" applyFont="1" applyFill="1" applyBorder="1" applyAlignment="1">
      <alignment horizontal="center" vertical="center" wrapText="1"/>
    </xf>
    <xf numFmtId="0" fontId="20" fillId="2" borderId="97" xfId="1" applyFont="1" applyFill="1" applyBorder="1" applyAlignment="1">
      <alignment horizontal="center" vertical="center" wrapText="1"/>
    </xf>
    <xf numFmtId="0" fontId="10" fillId="7" borderId="41" xfId="1" applyFont="1" applyFill="1" applyBorder="1"/>
    <xf numFmtId="38" fontId="10" fillId="7" borderId="20" xfId="3" applyFont="1" applyFill="1" applyBorder="1" applyAlignment="1" applyProtection="1">
      <alignment vertical="center"/>
    </xf>
    <xf numFmtId="0" fontId="10" fillId="0" borderId="6" xfId="1" applyFont="1" applyBorder="1"/>
    <xf numFmtId="38" fontId="16" fillId="0" borderId="4" xfId="3" applyFont="1" applyBorder="1" applyAlignment="1" applyProtection="1">
      <alignment horizontal="center" vertical="center"/>
    </xf>
    <xf numFmtId="38" fontId="16" fillId="0" borderId="5" xfId="3" applyFont="1" applyBorder="1" applyAlignment="1" applyProtection="1">
      <alignment horizontal="center" vertical="center"/>
    </xf>
    <xf numFmtId="38" fontId="16" fillId="0" borderId="6" xfId="3" applyFont="1" applyBorder="1" applyAlignment="1" applyProtection="1">
      <alignment horizontal="center" vertical="center"/>
    </xf>
    <xf numFmtId="0" fontId="10" fillId="0" borderId="16" xfId="1" applyFont="1" applyBorder="1" applyAlignment="1">
      <alignment horizontal="center" vertical="center"/>
    </xf>
    <xf numFmtId="0" fontId="10" fillId="0" borderId="11" xfId="1" applyFont="1" applyBorder="1" applyAlignment="1">
      <alignment horizontal="center" vertical="center"/>
    </xf>
    <xf numFmtId="0" fontId="10" fillId="0" borderId="37" xfId="1" applyFont="1" applyBorder="1" applyAlignment="1">
      <alignment horizontal="center" vertical="center"/>
    </xf>
    <xf numFmtId="0" fontId="10" fillId="0" borderId="6" xfId="1" applyFont="1" applyBorder="1" applyAlignment="1">
      <alignment horizontal="center" vertical="center"/>
    </xf>
    <xf numFmtId="177" fontId="16" fillId="0" borderId="9" xfId="1" applyNumberFormat="1" applyFont="1" applyBorder="1" applyAlignment="1">
      <alignment horizontal="center" vertical="center" shrinkToFit="1"/>
    </xf>
    <xf numFmtId="177" fontId="16" fillId="0" borderId="10" xfId="1" applyNumberFormat="1" applyFont="1" applyBorder="1" applyAlignment="1">
      <alignment horizontal="center" vertical="center" shrinkToFit="1"/>
    </xf>
    <xf numFmtId="177" fontId="16" fillId="0" borderId="11" xfId="1" applyNumberFormat="1" applyFont="1" applyBorder="1" applyAlignment="1">
      <alignment horizontal="center" vertical="center" shrinkToFit="1"/>
    </xf>
    <xf numFmtId="0" fontId="10" fillId="0" borderId="39" xfId="1" applyFont="1" applyBorder="1" applyAlignment="1">
      <alignment horizontal="center" vertical="center"/>
    </xf>
    <xf numFmtId="0" fontId="10" fillId="0" borderId="4" xfId="1" applyFont="1" applyBorder="1" applyAlignment="1">
      <alignment horizontal="center" vertical="center"/>
    </xf>
    <xf numFmtId="0" fontId="10" fillId="0" borderId="12" xfId="1" applyFont="1" applyBorder="1" applyAlignment="1">
      <alignment horizontal="center" vertical="center"/>
    </xf>
    <xf numFmtId="0" fontId="10" fillId="0" borderId="9" xfId="1" applyFont="1" applyBorder="1" applyAlignment="1">
      <alignment horizontal="center" vertical="center"/>
    </xf>
    <xf numFmtId="0" fontId="20" fillId="2" borderId="38" xfId="1" applyFont="1" applyFill="1" applyBorder="1" applyAlignment="1">
      <alignment horizontal="center" vertical="center" wrapText="1"/>
    </xf>
    <xf numFmtId="0" fontId="20" fillId="2" borderId="34" xfId="1" applyFont="1" applyFill="1" applyBorder="1" applyAlignment="1">
      <alignment horizontal="center" vertical="center" wrapText="1"/>
    </xf>
    <xf numFmtId="0" fontId="20" fillId="2" borderId="35" xfId="1" applyFont="1" applyFill="1" applyBorder="1" applyAlignment="1">
      <alignment horizontal="center" vertical="center" wrapText="1"/>
    </xf>
    <xf numFmtId="0" fontId="20" fillId="2" borderId="32" xfId="1" applyFont="1" applyFill="1" applyBorder="1" applyAlignment="1">
      <alignment horizontal="center" vertical="center"/>
    </xf>
    <xf numFmtId="0" fontId="20" fillId="2" borderId="2" xfId="1" applyFont="1" applyFill="1" applyBorder="1" applyAlignment="1">
      <alignment horizontal="center" vertical="center"/>
    </xf>
    <xf numFmtId="0" fontId="20" fillId="2" borderId="3" xfId="1" applyFont="1" applyFill="1" applyBorder="1" applyAlignment="1">
      <alignment horizontal="center" vertical="center"/>
    </xf>
    <xf numFmtId="0" fontId="20" fillId="2" borderId="37" xfId="1" applyFont="1" applyFill="1" applyBorder="1" applyAlignment="1">
      <alignment horizontal="center" vertical="center"/>
    </xf>
    <xf numFmtId="0" fontId="20" fillId="2" borderId="5" xfId="1" applyFont="1" applyFill="1" applyBorder="1" applyAlignment="1">
      <alignment horizontal="center" vertical="center"/>
    </xf>
    <xf numFmtId="0" fontId="20" fillId="2" borderId="6" xfId="1" applyFont="1" applyFill="1" applyBorder="1" applyAlignment="1">
      <alignment horizontal="center" vertical="center"/>
    </xf>
    <xf numFmtId="0" fontId="20" fillId="2" borderId="16" xfId="1" applyFont="1" applyFill="1" applyBorder="1" applyAlignment="1">
      <alignment horizontal="center" vertical="center" wrapText="1"/>
    </xf>
    <xf numFmtId="0" fontId="20" fillId="2" borderId="10" xfId="1" applyFont="1" applyFill="1" applyBorder="1" applyAlignment="1">
      <alignment horizontal="center" vertical="center" wrapText="1"/>
    </xf>
    <xf numFmtId="0" fontId="20" fillId="2" borderId="11" xfId="1" applyFont="1" applyFill="1" applyBorder="1" applyAlignment="1">
      <alignment horizontal="center" vertical="center" wrapText="1"/>
    </xf>
    <xf numFmtId="0" fontId="20" fillId="2" borderId="16" xfId="1" applyFont="1" applyFill="1" applyBorder="1" applyAlignment="1">
      <alignment horizontal="center" vertical="center"/>
    </xf>
    <xf numFmtId="0" fontId="20" fillId="2" borderId="10" xfId="1" applyFont="1" applyFill="1" applyBorder="1" applyAlignment="1">
      <alignment horizontal="center" vertical="center"/>
    </xf>
    <xf numFmtId="0" fontId="20" fillId="2" borderId="11" xfId="1" applyFont="1" applyFill="1" applyBorder="1" applyAlignment="1">
      <alignment horizontal="center" vertical="center"/>
    </xf>
    <xf numFmtId="0" fontId="20" fillId="2" borderId="21" xfId="1" applyFont="1" applyFill="1" applyBorder="1" applyAlignment="1">
      <alignment horizontal="center" vertical="center"/>
    </xf>
    <xf numFmtId="0" fontId="20" fillId="2" borderId="15" xfId="1" applyFont="1" applyFill="1" applyBorder="1" applyAlignment="1">
      <alignment horizontal="center" vertical="center"/>
    </xf>
    <xf numFmtId="0" fontId="20" fillId="2" borderId="24" xfId="1" applyFont="1" applyFill="1" applyBorder="1" applyAlignment="1">
      <alignment horizontal="center" vertical="center"/>
    </xf>
    <xf numFmtId="0" fontId="10" fillId="2" borderId="32" xfId="1" applyFont="1" applyFill="1" applyBorder="1" applyAlignment="1">
      <alignment horizontal="center" vertical="center"/>
    </xf>
    <xf numFmtId="0" fontId="10" fillId="2" borderId="3" xfId="1" applyFont="1" applyFill="1" applyBorder="1" applyAlignment="1">
      <alignment horizontal="center" vertical="center"/>
    </xf>
    <xf numFmtId="0" fontId="10" fillId="0" borderId="2" xfId="1" applyFont="1" applyBorder="1" applyAlignment="1" applyProtection="1">
      <alignment horizontal="center" vertical="center"/>
      <protection locked="0"/>
    </xf>
    <xf numFmtId="0" fontId="12" fillId="0" borderId="19" xfId="1" applyFont="1" applyBorder="1" applyAlignment="1">
      <alignment horizontal="center" vertical="center" shrinkToFit="1"/>
    </xf>
    <xf numFmtId="0" fontId="12" fillId="0" borderId="20" xfId="1" applyFont="1" applyBorder="1" applyAlignment="1">
      <alignment horizontal="center" vertical="center" shrinkToFit="1"/>
    </xf>
    <xf numFmtId="49" fontId="10" fillId="0" borderId="10" xfId="1" applyNumberFormat="1" applyFont="1" applyBorder="1" applyAlignment="1" applyProtection="1">
      <alignment horizontal="center" vertical="center"/>
      <protection locked="0"/>
    </xf>
    <xf numFmtId="49" fontId="10" fillId="0" borderId="11" xfId="1" applyNumberFormat="1" applyFont="1" applyBorder="1" applyAlignment="1" applyProtection="1">
      <alignment horizontal="center" vertical="center"/>
      <protection locked="0"/>
    </xf>
    <xf numFmtId="0" fontId="43" fillId="2" borderId="27" xfId="1" applyFont="1" applyFill="1" applyBorder="1" applyAlignment="1">
      <alignment horizontal="center" vertical="center" wrapText="1"/>
    </xf>
    <xf numFmtId="0" fontId="43" fillId="2" borderId="23" xfId="1" applyFont="1" applyFill="1" applyBorder="1" applyAlignment="1">
      <alignment horizontal="center" vertical="center" wrapText="1"/>
    </xf>
    <xf numFmtId="0" fontId="43" fillId="2" borderId="59" xfId="1" applyFont="1" applyFill="1" applyBorder="1" applyAlignment="1">
      <alignment horizontal="center" vertical="center" wrapText="1"/>
    </xf>
    <xf numFmtId="0" fontId="15" fillId="2" borderId="9" xfId="1" applyFont="1" applyFill="1" applyBorder="1" applyAlignment="1">
      <alignment horizontal="center" vertical="center" wrapText="1"/>
    </xf>
    <xf numFmtId="0" fontId="15" fillId="2" borderId="10" xfId="1" applyFont="1" applyFill="1" applyBorder="1" applyAlignment="1">
      <alignment horizontal="center" vertical="center" wrapText="1"/>
    </xf>
    <xf numFmtId="0" fontId="15" fillId="2" borderId="11" xfId="1" applyFont="1" applyFill="1" applyBorder="1" applyAlignment="1">
      <alignment horizontal="center" vertical="center" wrapText="1"/>
    </xf>
    <xf numFmtId="0" fontId="10" fillId="0" borderId="17" xfId="1" applyFont="1" applyBorder="1" applyAlignment="1" applyProtection="1">
      <alignment horizontal="center" vertical="center"/>
      <protection locked="0"/>
    </xf>
    <xf numFmtId="0" fontId="10" fillId="0" borderId="5" xfId="1" applyFont="1" applyBorder="1" applyAlignment="1" applyProtection="1">
      <alignment horizontal="left" vertical="center"/>
      <protection locked="0"/>
    </xf>
    <xf numFmtId="0" fontId="10" fillId="0" borderId="0" xfId="1" applyFont="1" applyAlignment="1" applyProtection="1">
      <alignment horizontal="left" vertical="center"/>
      <protection locked="0"/>
    </xf>
    <xf numFmtId="0" fontId="10" fillId="0" borderId="14" xfId="1" applyFont="1" applyBorder="1" applyAlignment="1" applyProtection="1">
      <alignment horizontal="left" vertical="center"/>
      <protection locked="0"/>
    </xf>
    <xf numFmtId="0" fontId="21" fillId="8" borderId="1" xfId="1" applyFont="1" applyFill="1" applyBorder="1" applyAlignment="1">
      <alignment horizontal="center" vertical="center"/>
    </xf>
    <xf numFmtId="0" fontId="21" fillId="8" borderId="2" xfId="1" applyFont="1" applyFill="1" applyBorder="1" applyAlignment="1">
      <alignment horizontal="center" vertical="center"/>
    </xf>
    <xf numFmtId="0" fontId="21" fillId="8" borderId="3" xfId="1" applyFont="1" applyFill="1" applyBorder="1" applyAlignment="1">
      <alignment horizontal="center" vertical="center"/>
    </xf>
    <xf numFmtId="0" fontId="21" fillId="8" borderId="7" xfId="1" applyFont="1" applyFill="1" applyBorder="1" applyAlignment="1">
      <alignment horizontal="center" vertical="center"/>
    </xf>
    <xf numFmtId="0" fontId="21" fillId="8" borderId="0" xfId="1" applyFont="1" applyFill="1" applyAlignment="1">
      <alignment horizontal="center" vertical="center"/>
    </xf>
    <xf numFmtId="0" fontId="21" fillId="8" borderId="8" xfId="1" applyFont="1" applyFill="1" applyBorder="1" applyAlignment="1">
      <alignment horizontal="center" vertical="center"/>
    </xf>
    <xf numFmtId="0" fontId="18" fillId="8" borderId="7" xfId="1" applyFont="1" applyFill="1" applyBorder="1" applyAlignment="1">
      <alignment horizontal="center" vertical="center"/>
    </xf>
    <xf numFmtId="0" fontId="18" fillId="8" borderId="0" xfId="1" applyFont="1" applyFill="1" applyAlignment="1">
      <alignment horizontal="center" vertical="center"/>
    </xf>
    <xf numFmtId="0" fontId="18" fillId="8" borderId="8" xfId="1" applyFont="1" applyFill="1" applyBorder="1" applyAlignment="1">
      <alignment horizontal="center" vertical="center"/>
    </xf>
    <xf numFmtId="0" fontId="62" fillId="0" borderId="7" xfId="1" applyFont="1" applyBorder="1" applyAlignment="1">
      <alignment horizontal="left" vertical="center" wrapText="1"/>
    </xf>
    <xf numFmtId="0" fontId="62" fillId="0" borderId="0" xfId="1" applyFont="1" applyAlignment="1">
      <alignment horizontal="left" vertical="center" wrapText="1"/>
    </xf>
    <xf numFmtId="0" fontId="62" fillId="0" borderId="8" xfId="1" applyFont="1" applyBorder="1" applyAlignment="1">
      <alignment horizontal="left" vertical="center" wrapText="1"/>
    </xf>
    <xf numFmtId="0" fontId="7" fillId="0" borderId="7" xfId="1" applyFont="1" applyBorder="1" applyAlignment="1">
      <alignment horizontal="left" vertical="center" wrapText="1"/>
    </xf>
    <xf numFmtId="0" fontId="7" fillId="0" borderId="0" xfId="1" applyFont="1" applyAlignment="1">
      <alignment horizontal="left" vertical="center" wrapText="1"/>
    </xf>
    <xf numFmtId="0" fontId="7" fillId="0" borderId="8" xfId="1" applyFont="1" applyBorder="1" applyAlignment="1">
      <alignment horizontal="left" vertical="center" wrapText="1"/>
    </xf>
    <xf numFmtId="0" fontId="50" fillId="0" borderId="7" xfId="1" applyFont="1" applyBorder="1" applyAlignment="1">
      <alignment horizontal="left" vertical="center" wrapText="1"/>
    </xf>
    <xf numFmtId="0" fontId="50" fillId="0" borderId="0" xfId="1" applyFont="1" applyAlignment="1">
      <alignment horizontal="left" vertical="center" wrapText="1"/>
    </xf>
    <xf numFmtId="0" fontId="50" fillId="0" borderId="8" xfId="1" applyFont="1" applyBorder="1" applyAlignment="1">
      <alignment horizontal="left" vertical="center" wrapText="1"/>
    </xf>
    <xf numFmtId="0" fontId="10" fillId="2" borderId="39" xfId="1" applyFont="1" applyFill="1" applyBorder="1" applyAlignment="1">
      <alignment horizontal="center" vertical="center"/>
    </xf>
    <xf numFmtId="0" fontId="10" fillId="2" borderId="31" xfId="1" applyFont="1" applyFill="1" applyBorder="1" applyAlignment="1">
      <alignment horizontal="center" vertical="center"/>
    </xf>
    <xf numFmtId="0" fontId="10" fillId="7" borderId="40" xfId="1" applyFont="1" applyFill="1" applyBorder="1" applyAlignment="1">
      <alignment horizontal="center" vertical="center"/>
    </xf>
    <xf numFmtId="0" fontId="10" fillId="7" borderId="28" xfId="1" applyFont="1" applyFill="1" applyBorder="1" applyAlignment="1">
      <alignment horizontal="center" vertical="center"/>
    </xf>
    <xf numFmtId="0" fontId="24" fillId="5" borderId="31" xfId="1" applyFont="1" applyFill="1" applyBorder="1" applyAlignment="1">
      <alignment horizontal="center" vertical="center"/>
    </xf>
    <xf numFmtId="0" fontId="24" fillId="5" borderId="50" xfId="1" applyFont="1" applyFill="1" applyBorder="1" applyAlignment="1">
      <alignment horizontal="center" vertical="center"/>
    </xf>
    <xf numFmtId="0" fontId="24" fillId="5" borderId="53" xfId="1" applyFont="1" applyFill="1" applyBorder="1" applyAlignment="1">
      <alignment horizontal="center" vertical="center"/>
    </xf>
    <xf numFmtId="0" fontId="24" fillId="5" borderId="58" xfId="1" applyFont="1" applyFill="1" applyBorder="1" applyAlignment="1">
      <alignment horizontal="center" vertical="center"/>
    </xf>
    <xf numFmtId="49" fontId="14" fillId="0" borderId="2" xfId="1" applyNumberFormat="1" applyFont="1" applyBorder="1" applyAlignment="1" applyProtection="1">
      <alignment horizontal="center" vertical="center"/>
      <protection locked="0"/>
    </xf>
    <xf numFmtId="49" fontId="14" fillId="0" borderId="5" xfId="1" applyNumberFormat="1" applyFont="1" applyBorder="1" applyAlignment="1" applyProtection="1">
      <alignment horizontal="center" vertical="center"/>
      <protection locked="0"/>
    </xf>
    <xf numFmtId="0" fontId="26" fillId="8" borderId="25" xfId="1" applyFont="1" applyFill="1" applyBorder="1" applyAlignment="1">
      <alignment horizontal="center" vertical="center"/>
    </xf>
    <xf numFmtId="0" fontId="26" fillId="8" borderId="26" xfId="1" applyFont="1" applyFill="1" applyBorder="1" applyAlignment="1">
      <alignment horizontal="center" vertical="center"/>
    </xf>
    <xf numFmtId="0" fontId="26" fillId="8" borderId="49" xfId="1" applyFont="1" applyFill="1" applyBorder="1" applyAlignment="1">
      <alignment horizontal="center" vertical="center"/>
    </xf>
    <xf numFmtId="38" fontId="16" fillId="7" borderId="28" xfId="3" applyFont="1" applyFill="1" applyBorder="1" applyAlignment="1" applyProtection="1">
      <alignment horizontal="center" vertical="center"/>
    </xf>
    <xf numFmtId="38" fontId="16" fillId="7" borderId="19" xfId="3" applyFont="1" applyFill="1" applyBorder="1" applyAlignment="1" applyProtection="1">
      <alignment horizontal="center" vertical="center"/>
    </xf>
    <xf numFmtId="38" fontId="16" fillId="7" borderId="22" xfId="3" applyFont="1" applyFill="1" applyBorder="1" applyAlignment="1" applyProtection="1">
      <alignment horizontal="center" vertical="center"/>
    </xf>
    <xf numFmtId="0" fontId="19" fillId="2" borderId="27" xfId="1" applyFont="1" applyFill="1" applyBorder="1" applyAlignment="1">
      <alignment horizontal="center" vertical="center" wrapText="1"/>
    </xf>
    <xf numFmtId="0" fontId="19" fillId="2" borderId="23" xfId="1" applyFont="1" applyFill="1" applyBorder="1" applyAlignment="1">
      <alignment horizontal="center" vertical="center" wrapText="1"/>
    </xf>
    <xf numFmtId="0" fontId="19" fillId="2" borderId="59" xfId="1" applyFont="1" applyFill="1" applyBorder="1" applyAlignment="1">
      <alignment horizontal="center" vertical="center" wrapText="1"/>
    </xf>
    <xf numFmtId="0" fontId="16" fillId="7" borderId="28" xfId="1" applyFont="1" applyFill="1" applyBorder="1" applyAlignment="1">
      <alignment horizontal="center" vertical="center"/>
    </xf>
    <xf numFmtId="0" fontId="16" fillId="7" borderId="19" xfId="1" applyFont="1" applyFill="1" applyBorder="1" applyAlignment="1">
      <alignment horizontal="center" vertical="center"/>
    </xf>
    <xf numFmtId="0" fontId="16" fillId="7" borderId="22" xfId="1" applyFont="1" applyFill="1" applyBorder="1" applyAlignment="1">
      <alignment horizontal="center" vertical="center"/>
    </xf>
    <xf numFmtId="0" fontId="16" fillId="6" borderId="100" xfId="1" applyFont="1" applyFill="1" applyBorder="1" applyAlignment="1" applyProtection="1">
      <alignment horizontal="center" vertical="center"/>
      <protection locked="0"/>
    </xf>
    <xf numFmtId="0" fontId="16" fillId="6" borderId="101" xfId="1" applyFont="1" applyFill="1" applyBorder="1" applyAlignment="1" applyProtection="1">
      <alignment horizontal="center" vertical="center"/>
      <protection locked="0"/>
    </xf>
    <xf numFmtId="0" fontId="16" fillId="6" borderId="9" xfId="1" applyFont="1" applyFill="1" applyBorder="1" applyAlignment="1" applyProtection="1">
      <alignment horizontal="center" vertical="center"/>
      <protection locked="0"/>
    </xf>
    <xf numFmtId="0" fontId="16" fillId="6" borderId="10" xfId="1" applyFont="1" applyFill="1" applyBorder="1" applyAlignment="1" applyProtection="1">
      <alignment horizontal="center" vertical="center"/>
      <protection locked="0"/>
    </xf>
    <xf numFmtId="0" fontId="16" fillId="6" borderId="11" xfId="1" applyFont="1" applyFill="1" applyBorder="1" applyAlignment="1" applyProtection="1">
      <alignment horizontal="center" vertical="center"/>
      <protection locked="0"/>
    </xf>
    <xf numFmtId="176" fontId="16" fillId="7" borderId="19" xfId="1" applyNumberFormat="1" applyFont="1" applyFill="1" applyBorder="1" applyAlignment="1">
      <alignment horizontal="center" vertical="center"/>
    </xf>
    <xf numFmtId="176" fontId="16" fillId="7" borderId="22" xfId="1" applyNumberFormat="1" applyFont="1" applyFill="1" applyBorder="1" applyAlignment="1">
      <alignment horizontal="center" vertical="center"/>
    </xf>
    <xf numFmtId="177" fontId="16" fillId="7" borderId="28" xfId="1" applyNumberFormat="1" applyFont="1" applyFill="1" applyBorder="1" applyAlignment="1">
      <alignment horizontal="center" vertical="center"/>
    </xf>
    <xf numFmtId="177" fontId="16" fillId="7" borderId="19" xfId="1" applyNumberFormat="1" applyFont="1" applyFill="1" applyBorder="1" applyAlignment="1">
      <alignment horizontal="center" vertical="center"/>
    </xf>
    <xf numFmtId="177" fontId="16" fillId="7" borderId="22" xfId="1" applyNumberFormat="1" applyFont="1" applyFill="1" applyBorder="1" applyAlignment="1">
      <alignment horizontal="center" vertical="center"/>
    </xf>
    <xf numFmtId="177" fontId="16" fillId="0" borderId="99" xfId="1" applyNumberFormat="1" applyFont="1" applyBorder="1" applyAlignment="1">
      <alignment horizontal="center" vertical="center" shrinkToFit="1"/>
    </xf>
    <xf numFmtId="177" fontId="16" fillId="0" borderId="100" xfId="1" applyNumberFormat="1" applyFont="1" applyBorder="1" applyAlignment="1">
      <alignment horizontal="center" vertical="center" shrinkToFit="1"/>
    </xf>
    <xf numFmtId="177" fontId="16" fillId="0" borderId="101" xfId="1" applyNumberFormat="1" applyFont="1" applyBorder="1" applyAlignment="1">
      <alignment horizontal="center" vertical="center" shrinkToFit="1"/>
    </xf>
    <xf numFmtId="0" fontId="16" fillId="0" borderId="9" xfId="1" applyFont="1" applyBorder="1" applyAlignment="1" applyProtection="1">
      <alignment horizontal="center" vertical="center" shrinkToFit="1"/>
      <protection locked="0"/>
    </xf>
    <xf numFmtId="0" fontId="16" fillId="0" borderId="10" xfId="1" applyFont="1" applyBorder="1" applyAlignment="1" applyProtection="1">
      <alignment horizontal="center" vertical="center" shrinkToFit="1"/>
      <protection locked="0"/>
    </xf>
    <xf numFmtId="0" fontId="16" fillId="0" borderId="11" xfId="1" applyFont="1" applyBorder="1" applyAlignment="1" applyProtection="1">
      <alignment horizontal="center" vertical="center" shrinkToFit="1"/>
      <protection locked="0"/>
    </xf>
    <xf numFmtId="0" fontId="7" fillId="0" borderId="7" xfId="1" applyFont="1" applyBorder="1" applyAlignment="1">
      <alignment horizontal="center" vertical="center" wrapText="1"/>
    </xf>
    <xf numFmtId="0" fontId="7" fillId="0" borderId="0" xfId="1" applyFont="1" applyAlignment="1">
      <alignment horizontal="center" vertical="center" wrapText="1"/>
    </xf>
    <xf numFmtId="0" fontId="11" fillId="0" borderId="18" xfId="1" applyFont="1" applyBorder="1" applyAlignment="1">
      <alignment horizontal="center" vertical="center"/>
    </xf>
    <xf numFmtId="0" fontId="11" fillId="0" borderId="19" xfId="1" applyFont="1" applyBorder="1" applyAlignment="1">
      <alignment horizontal="center" vertical="center"/>
    </xf>
    <xf numFmtId="0" fontId="20" fillId="2" borderId="51" xfId="1" applyFont="1" applyFill="1" applyBorder="1" applyAlignment="1">
      <alignment horizontal="center" vertical="center" wrapText="1"/>
    </xf>
    <xf numFmtId="0" fontId="20" fillId="2" borderId="46" xfId="1" applyFont="1" applyFill="1" applyBorder="1" applyAlignment="1">
      <alignment horizontal="center" vertical="center" wrapText="1"/>
    </xf>
    <xf numFmtId="0" fontId="20" fillId="2" borderId="52" xfId="1" applyFont="1" applyFill="1" applyBorder="1" applyAlignment="1">
      <alignment horizontal="center" vertical="center" wrapText="1"/>
    </xf>
    <xf numFmtId="0" fontId="44" fillId="2" borderId="1" xfId="1" applyFont="1" applyFill="1" applyBorder="1" applyAlignment="1">
      <alignment horizontal="center" vertical="center" wrapText="1"/>
    </xf>
    <xf numFmtId="0" fontId="44" fillId="2" borderId="2" xfId="1" applyFont="1" applyFill="1" applyBorder="1" applyAlignment="1">
      <alignment horizontal="center" vertical="center" wrapText="1"/>
    </xf>
    <xf numFmtId="0" fontId="52" fillId="0" borderId="0" xfId="1" applyFont="1" applyAlignment="1">
      <alignment horizontal="left" vertical="center" wrapText="1"/>
    </xf>
    <xf numFmtId="0" fontId="52" fillId="0" borderId="8" xfId="1" applyFont="1" applyBorder="1" applyAlignment="1">
      <alignment horizontal="left" vertical="center" wrapText="1"/>
    </xf>
    <xf numFmtId="49" fontId="10" fillId="0" borderId="19" xfId="1" applyNumberFormat="1" applyFont="1" applyBorder="1" applyAlignment="1" applyProtection="1">
      <alignment horizontal="center" vertical="center"/>
      <protection locked="0"/>
    </xf>
    <xf numFmtId="0" fontId="10" fillId="0" borderId="28" xfId="1" applyFont="1" applyBorder="1" applyAlignment="1" applyProtection="1">
      <alignment horizontal="center" vertical="center"/>
      <protection locked="0"/>
    </xf>
    <xf numFmtId="0" fontId="10" fillId="0" borderId="19" xfId="1" applyFont="1" applyBorder="1" applyAlignment="1" applyProtection="1">
      <alignment horizontal="center" vertical="center"/>
      <protection locked="0"/>
    </xf>
    <xf numFmtId="0" fontId="9" fillId="2" borderId="18" xfId="1" applyFont="1" applyFill="1" applyBorder="1" applyAlignment="1">
      <alignment horizontal="center" vertical="center"/>
    </xf>
    <xf numFmtId="0" fontId="9" fillId="2" borderId="19" xfId="1" applyFont="1" applyFill="1" applyBorder="1" applyAlignment="1">
      <alignment horizontal="center" vertical="center"/>
    </xf>
    <xf numFmtId="0" fontId="9" fillId="2" borderId="22" xfId="1" applyFont="1" applyFill="1" applyBorder="1" applyAlignment="1">
      <alignment horizontal="center" vertical="center"/>
    </xf>
    <xf numFmtId="0" fontId="16" fillId="0" borderId="44" xfId="1" applyFont="1" applyBorder="1" applyAlignment="1" applyProtection="1">
      <alignment horizontal="center" vertical="center" shrinkToFit="1"/>
      <protection locked="0"/>
    </xf>
    <xf numFmtId="0" fontId="16" fillId="0" borderId="42" xfId="1" applyFont="1" applyBorder="1" applyAlignment="1" applyProtection="1">
      <alignment horizontal="center" vertical="center" shrinkToFit="1"/>
      <protection locked="0"/>
    </xf>
    <xf numFmtId="0" fontId="16" fillId="0" borderId="43" xfId="1" applyFont="1" applyBorder="1" applyAlignment="1" applyProtection="1">
      <alignment horizontal="center" vertical="center" shrinkToFit="1"/>
      <protection locked="0"/>
    </xf>
    <xf numFmtId="0" fontId="48" fillId="0" borderId="48" xfId="1" applyFont="1" applyBorder="1" applyAlignment="1" applyProtection="1">
      <alignment horizontal="center" vertical="center" wrapText="1" shrinkToFit="1"/>
      <protection locked="0"/>
    </xf>
    <xf numFmtId="0" fontId="49" fillId="0" borderId="90" xfId="2" applyFont="1" applyFill="1" applyBorder="1" applyAlignment="1" applyProtection="1">
      <alignment horizontal="center" vertical="center"/>
      <protection locked="0"/>
    </xf>
    <xf numFmtId="0" fontId="48" fillId="0" borderId="48" xfId="0" applyFont="1" applyBorder="1" applyAlignment="1" applyProtection="1">
      <alignment horizontal="center" vertical="center"/>
      <protection locked="0"/>
    </xf>
    <xf numFmtId="0" fontId="48" fillId="0" borderId="91" xfId="0" applyFont="1" applyBorder="1" applyAlignment="1" applyProtection="1">
      <alignment horizontal="center" vertical="center"/>
      <protection locked="0"/>
    </xf>
    <xf numFmtId="0" fontId="47" fillId="0" borderId="87" xfId="1" applyFont="1" applyBorder="1" applyAlignment="1" applyProtection="1">
      <alignment horizontal="center" vertical="center" wrapText="1" shrinkToFit="1"/>
      <protection locked="0"/>
    </xf>
    <xf numFmtId="0" fontId="47" fillId="0" borderId="88" xfId="1" applyFont="1" applyBorder="1" applyAlignment="1" applyProtection="1">
      <alignment horizontal="center" vertical="center" wrapText="1" shrinkToFit="1"/>
      <protection locked="0"/>
    </xf>
    <xf numFmtId="0" fontId="47" fillId="0" borderId="89" xfId="1" applyFont="1" applyBorder="1" applyAlignment="1" applyProtection="1">
      <alignment horizontal="center" vertical="center" wrapText="1" shrinkToFit="1"/>
      <protection locked="0"/>
    </xf>
    <xf numFmtId="0" fontId="48" fillId="0" borderId="87" xfId="1" applyFont="1" applyBorder="1" applyAlignment="1" applyProtection="1">
      <alignment horizontal="center" vertical="center"/>
      <protection locked="0"/>
    </xf>
    <xf numFmtId="0" fontId="48" fillId="0" borderId="88" xfId="1" applyFont="1" applyBorder="1" applyAlignment="1" applyProtection="1">
      <alignment horizontal="center" vertical="center"/>
      <protection locked="0"/>
    </xf>
    <xf numFmtId="0" fontId="48" fillId="0" borderId="89" xfId="1" applyFont="1" applyBorder="1" applyAlignment="1" applyProtection="1">
      <alignment horizontal="center" vertical="center"/>
      <protection locked="0"/>
    </xf>
    <xf numFmtId="0" fontId="15" fillId="4" borderId="9" xfId="0" applyFont="1" applyFill="1" applyBorder="1" applyAlignment="1" applyProtection="1">
      <alignment horizontal="center" vertical="center"/>
      <protection locked="0"/>
    </xf>
    <xf numFmtId="0" fontId="15" fillId="4" borderId="10" xfId="0" applyFont="1" applyFill="1" applyBorder="1" applyAlignment="1" applyProtection="1">
      <alignment horizontal="center" vertical="center"/>
      <protection locked="0"/>
    </xf>
    <xf numFmtId="0" fontId="15" fillId="4" borderId="11" xfId="0" applyFont="1" applyFill="1" applyBorder="1" applyAlignment="1" applyProtection="1">
      <alignment horizontal="center" vertical="center"/>
      <protection locked="0"/>
    </xf>
    <xf numFmtId="0" fontId="15" fillId="0" borderId="9" xfId="1" applyFont="1" applyBorder="1" applyAlignment="1" applyProtection="1">
      <alignment horizontal="center" vertical="center" wrapText="1"/>
      <protection locked="0"/>
    </xf>
    <xf numFmtId="0" fontId="15" fillId="0" borderId="10" xfId="1" applyFont="1" applyBorder="1" applyAlignment="1" applyProtection="1">
      <alignment horizontal="center" vertical="center" wrapText="1"/>
      <protection locked="0"/>
    </xf>
    <xf numFmtId="0" fontId="15" fillId="0" borderId="11" xfId="1" applyFont="1" applyBorder="1" applyAlignment="1" applyProtection="1">
      <alignment horizontal="center" vertical="center" wrapText="1"/>
      <protection locked="0"/>
    </xf>
    <xf numFmtId="0" fontId="13" fillId="0" borderId="1" xfId="1" applyFont="1" applyBorder="1" applyAlignment="1" applyProtection="1">
      <alignment horizontal="center" vertical="center" shrinkToFit="1"/>
      <protection locked="0"/>
    </xf>
    <xf numFmtId="0" fontId="13" fillId="0" borderId="2" xfId="1" applyFont="1" applyBorder="1" applyAlignment="1" applyProtection="1">
      <alignment horizontal="center" vertical="center" shrinkToFit="1"/>
      <protection locked="0"/>
    </xf>
    <xf numFmtId="0" fontId="15" fillId="3" borderId="13" xfId="0" applyFont="1" applyFill="1" applyBorder="1" applyAlignment="1" applyProtection="1">
      <alignment horizontal="center" vertical="center"/>
      <protection locked="0"/>
    </xf>
    <xf numFmtId="0" fontId="13" fillId="8" borderId="1" xfId="1" applyFont="1" applyFill="1" applyBorder="1" applyAlignment="1" applyProtection="1">
      <alignment horizontal="center" vertical="center"/>
      <protection locked="0"/>
    </xf>
    <xf numFmtId="0" fontId="13" fillId="8" borderId="2" xfId="1" applyFont="1" applyFill="1" applyBorder="1" applyAlignment="1" applyProtection="1">
      <alignment horizontal="center" vertical="center"/>
      <protection locked="0"/>
    </xf>
    <xf numFmtId="0" fontId="13" fillId="8" borderId="4" xfId="1" applyFont="1" applyFill="1" applyBorder="1" applyAlignment="1" applyProtection="1">
      <alignment horizontal="center" vertical="center"/>
      <protection locked="0"/>
    </xf>
    <xf numFmtId="0" fontId="13" fillId="8" borderId="5" xfId="1" applyFont="1" applyFill="1" applyBorder="1" applyAlignment="1" applyProtection="1">
      <alignment horizontal="center" vertical="center"/>
      <protection locked="0"/>
    </xf>
    <xf numFmtId="0" fontId="51" fillId="8" borderId="9" xfId="1" applyFont="1" applyFill="1" applyBorder="1" applyAlignment="1" applyProtection="1">
      <alignment horizontal="right" vertical="center"/>
      <protection locked="0"/>
    </xf>
    <xf numFmtId="0" fontId="51" fillId="8" borderId="10" xfId="1" applyFont="1" applyFill="1" applyBorder="1" applyAlignment="1" applyProtection="1">
      <alignment horizontal="right" vertical="center"/>
      <protection locked="0"/>
    </xf>
    <xf numFmtId="0" fontId="51" fillId="8" borderId="11" xfId="1" applyFont="1" applyFill="1" applyBorder="1" applyAlignment="1" applyProtection="1">
      <alignment horizontal="right" vertical="center"/>
      <protection locked="0"/>
    </xf>
    <xf numFmtId="0" fontId="13" fillId="8" borderId="7" xfId="1" applyFont="1" applyFill="1" applyBorder="1" applyAlignment="1" applyProtection="1">
      <alignment horizontal="center" vertical="center"/>
      <protection locked="0"/>
    </xf>
    <xf numFmtId="0" fontId="13" fillId="8" borderId="0" xfId="1" applyFont="1" applyFill="1" applyAlignment="1" applyProtection="1">
      <alignment horizontal="center" vertical="center"/>
      <protection locked="0"/>
    </xf>
    <xf numFmtId="0" fontId="13" fillId="0" borderId="10" xfId="1" applyFont="1" applyBorder="1" applyAlignment="1" applyProtection="1">
      <alignment horizontal="center" vertical="center"/>
      <protection locked="0"/>
    </xf>
    <xf numFmtId="0" fontId="13" fillId="0" borderId="11" xfId="1" applyFont="1" applyBorder="1" applyAlignment="1" applyProtection="1">
      <alignment horizontal="center" vertical="center"/>
      <protection locked="0"/>
    </xf>
    <xf numFmtId="38" fontId="16" fillId="9" borderId="9" xfId="3" applyFont="1" applyFill="1" applyBorder="1" applyAlignment="1" applyProtection="1">
      <alignment horizontal="center" vertical="center"/>
    </xf>
    <xf numFmtId="38" fontId="16" fillId="9" borderId="10" xfId="3" applyFont="1" applyFill="1" applyBorder="1" applyAlignment="1" applyProtection="1">
      <alignment horizontal="center" vertical="center"/>
    </xf>
    <xf numFmtId="38" fontId="16" fillId="0" borderId="9" xfId="3" applyFont="1" applyBorder="1" applyAlignment="1" applyProtection="1">
      <alignment horizontal="center" vertical="center"/>
    </xf>
    <xf numFmtId="38" fontId="16" fillId="0" borderId="10" xfId="3" applyFont="1" applyBorder="1" applyAlignment="1" applyProtection="1">
      <alignment horizontal="center" vertical="center"/>
    </xf>
    <xf numFmtId="178" fontId="16" fillId="0" borderId="9" xfId="1" applyNumberFormat="1" applyFont="1" applyBorder="1" applyAlignment="1">
      <alignment horizontal="center" vertical="center"/>
    </xf>
    <xf numFmtId="178" fontId="16" fillId="0" borderId="10" xfId="1" applyNumberFormat="1" applyFont="1" applyBorder="1" applyAlignment="1">
      <alignment horizontal="center" vertical="center"/>
    </xf>
    <xf numFmtId="0" fontId="13" fillId="3" borderId="9" xfId="1" applyFont="1" applyFill="1" applyBorder="1" applyAlignment="1" applyProtection="1">
      <alignment horizontal="center" vertical="center"/>
      <protection locked="0"/>
    </xf>
    <xf numFmtId="0" fontId="13" fillId="3" borderId="10" xfId="1" applyFont="1" applyFill="1" applyBorder="1" applyAlignment="1" applyProtection="1">
      <alignment horizontal="center" vertical="center"/>
      <protection locked="0"/>
    </xf>
    <xf numFmtId="0" fontId="13" fillId="3" borderId="11" xfId="1" applyFont="1" applyFill="1" applyBorder="1" applyAlignment="1" applyProtection="1">
      <alignment horizontal="center" vertical="center"/>
      <protection locked="0"/>
    </xf>
    <xf numFmtId="0" fontId="13" fillId="0" borderId="5" xfId="1" applyFont="1" applyBorder="1" applyAlignment="1" applyProtection="1">
      <alignment horizontal="center" vertical="center"/>
      <protection locked="0"/>
    </xf>
    <xf numFmtId="0" fontId="11" fillId="0" borderId="2" xfId="1" applyFont="1" applyBorder="1" applyAlignment="1" applyProtection="1">
      <alignment horizontal="center" vertical="center"/>
      <protection locked="0"/>
    </xf>
    <xf numFmtId="0" fontId="11" fillId="0" borderId="5" xfId="1" applyFont="1" applyBorder="1" applyAlignment="1" applyProtection="1">
      <alignment horizontal="center" vertical="center"/>
      <protection locked="0"/>
    </xf>
    <xf numFmtId="0" fontId="17" fillId="0" borderId="1" xfId="1" applyFont="1" applyBorder="1" applyAlignment="1" applyProtection="1">
      <alignment horizontal="center" vertical="center"/>
      <protection locked="0"/>
    </xf>
    <xf numFmtId="0" fontId="17" fillId="0" borderId="2" xfId="1" applyFont="1" applyBorder="1" applyAlignment="1" applyProtection="1">
      <alignment horizontal="center" vertical="center"/>
      <protection locked="0"/>
    </xf>
    <xf numFmtId="0" fontId="17" fillId="0" borderId="3" xfId="1" applyFont="1" applyBorder="1" applyAlignment="1" applyProtection="1">
      <alignment horizontal="center" vertical="center"/>
      <protection locked="0"/>
    </xf>
    <xf numFmtId="0" fontId="17" fillId="0" borderId="4" xfId="1" applyFont="1" applyBorder="1" applyAlignment="1" applyProtection="1">
      <alignment horizontal="center" vertical="center"/>
      <protection locked="0"/>
    </xf>
    <xf numFmtId="0" fontId="17" fillId="0" borderId="5" xfId="1" applyFont="1" applyBorder="1" applyAlignment="1" applyProtection="1">
      <alignment horizontal="center" vertical="center"/>
      <protection locked="0"/>
    </xf>
    <xf numFmtId="0" fontId="17" fillId="0" borderId="6" xfId="1" applyFont="1" applyBorder="1" applyAlignment="1" applyProtection="1">
      <alignment horizontal="center" vertical="center"/>
      <protection locked="0"/>
    </xf>
    <xf numFmtId="0" fontId="16" fillId="0" borderId="9" xfId="1" applyFont="1" applyBorder="1" applyAlignment="1">
      <alignment horizontal="center" vertical="center"/>
    </xf>
    <xf numFmtId="0" fontId="16" fillId="0" borderId="10" xfId="1" applyFont="1" applyBorder="1" applyAlignment="1">
      <alignment horizontal="center" vertical="center"/>
    </xf>
    <xf numFmtId="0" fontId="13" fillId="4" borderId="9" xfId="1" applyFont="1" applyFill="1" applyBorder="1" applyAlignment="1" applyProtection="1">
      <alignment horizontal="center" vertical="center"/>
      <protection locked="0"/>
    </xf>
    <xf numFmtId="0" fontId="13" fillId="4" borderId="10" xfId="1" applyFont="1" applyFill="1" applyBorder="1" applyAlignment="1" applyProtection="1">
      <alignment horizontal="center" vertical="center"/>
      <protection locked="0"/>
    </xf>
    <xf numFmtId="0" fontId="13" fillId="4" borderId="11" xfId="1" applyFont="1" applyFill="1" applyBorder="1" applyAlignment="1" applyProtection="1">
      <alignment horizontal="center" vertical="center"/>
      <protection locked="0"/>
    </xf>
    <xf numFmtId="0" fontId="10" fillId="6" borderId="33" xfId="1" applyFont="1" applyFill="1" applyBorder="1" applyAlignment="1" applyProtection="1">
      <alignment horizontal="center" vertical="center"/>
      <protection locked="0"/>
    </xf>
    <xf numFmtId="0" fontId="10" fillId="6" borderId="34" xfId="1" applyFont="1" applyFill="1" applyBorder="1" applyAlignment="1" applyProtection="1">
      <alignment horizontal="center" vertical="center"/>
      <protection locked="0"/>
    </xf>
    <xf numFmtId="0" fontId="10" fillId="6" borderId="35" xfId="1" applyFont="1" applyFill="1" applyBorder="1" applyAlignment="1" applyProtection="1">
      <alignment horizontal="center" vertical="center"/>
      <protection locked="0"/>
    </xf>
    <xf numFmtId="0" fontId="10" fillId="6" borderId="45" xfId="1" applyFont="1" applyFill="1" applyBorder="1" applyAlignment="1" applyProtection="1">
      <alignment horizontal="center" vertical="center"/>
      <protection locked="0"/>
    </xf>
    <xf numFmtId="0" fontId="10" fillId="6" borderId="46" xfId="1" applyFont="1" applyFill="1" applyBorder="1" applyAlignment="1" applyProtection="1">
      <alignment horizontal="center" vertical="center"/>
      <protection locked="0"/>
    </xf>
    <xf numFmtId="0" fontId="10" fillId="6" borderId="52" xfId="1" applyFont="1" applyFill="1" applyBorder="1" applyAlignment="1" applyProtection="1">
      <alignment horizontal="center" vertical="center"/>
      <protection locked="0"/>
    </xf>
    <xf numFmtId="0" fontId="20" fillId="6" borderId="34" xfId="1" applyFont="1" applyFill="1" applyBorder="1" applyAlignment="1" applyProtection="1">
      <alignment horizontal="center" vertical="center" wrapText="1"/>
      <protection locked="0"/>
    </xf>
    <xf numFmtId="0" fontId="20" fillId="6" borderId="36" xfId="1" applyFont="1" applyFill="1" applyBorder="1" applyAlignment="1" applyProtection="1">
      <alignment horizontal="center" vertical="center" wrapText="1"/>
      <protection locked="0"/>
    </xf>
    <xf numFmtId="0" fontId="20" fillId="6" borderId="46" xfId="1" applyFont="1" applyFill="1" applyBorder="1" applyAlignment="1" applyProtection="1">
      <alignment horizontal="center" vertical="center" wrapText="1"/>
      <protection locked="0"/>
    </xf>
    <xf numFmtId="0" fontId="20" fillId="6" borderId="47" xfId="1" applyFont="1" applyFill="1" applyBorder="1" applyAlignment="1" applyProtection="1">
      <alignment horizontal="center" vertical="center" wrapText="1"/>
      <protection locked="0"/>
    </xf>
    <xf numFmtId="0" fontId="13" fillId="2" borderId="53" xfId="1" applyFont="1" applyFill="1" applyBorder="1" applyAlignment="1">
      <alignment horizontal="center" vertical="center"/>
    </xf>
    <xf numFmtId="0" fontId="13" fillId="2" borderId="31" xfId="1" applyFont="1" applyFill="1" applyBorder="1" applyAlignment="1">
      <alignment horizontal="center" vertical="center"/>
    </xf>
    <xf numFmtId="0" fontId="13" fillId="6" borderId="1" xfId="1" applyFont="1" applyFill="1" applyBorder="1" applyAlignment="1" applyProtection="1">
      <alignment horizontal="center" vertical="center"/>
      <protection locked="0"/>
    </xf>
    <xf numFmtId="0" fontId="13" fillId="6" borderId="2" xfId="1" applyFont="1" applyFill="1" applyBorder="1" applyAlignment="1" applyProtection="1">
      <alignment horizontal="center" vertical="center"/>
      <protection locked="0"/>
    </xf>
    <xf numFmtId="0" fontId="13" fillId="6" borderId="4" xfId="1" applyFont="1" applyFill="1" applyBorder="1" applyAlignment="1" applyProtection="1">
      <alignment horizontal="center" vertical="center"/>
      <protection locked="0"/>
    </xf>
    <xf numFmtId="0" fontId="13" fillId="6" borderId="5" xfId="1" applyFont="1" applyFill="1" applyBorder="1" applyAlignment="1" applyProtection="1">
      <alignment horizontal="center" vertical="center"/>
      <protection locked="0"/>
    </xf>
    <xf numFmtId="0" fontId="10" fillId="0" borderId="5" xfId="1" applyFont="1" applyBorder="1" applyAlignment="1" applyProtection="1">
      <alignment horizontal="center" vertical="center"/>
      <protection locked="0"/>
    </xf>
    <xf numFmtId="0" fontId="10" fillId="0" borderId="14" xfId="1" applyFont="1" applyBorder="1" applyAlignment="1" applyProtection="1">
      <alignment horizontal="center" vertical="center"/>
      <protection locked="0"/>
    </xf>
    <xf numFmtId="0" fontId="10" fillId="0" borderId="10" xfId="1" applyFont="1" applyBorder="1" applyAlignment="1" applyProtection="1">
      <alignment horizontal="center" vertical="center"/>
      <protection locked="0"/>
    </xf>
    <xf numFmtId="0" fontId="10" fillId="0" borderId="11" xfId="1" applyFont="1" applyBorder="1" applyAlignment="1" applyProtection="1">
      <alignment horizontal="center" vertical="center"/>
      <protection locked="0"/>
    </xf>
    <xf numFmtId="0" fontId="19" fillId="6" borderId="9" xfId="1" applyFont="1" applyFill="1" applyBorder="1" applyAlignment="1">
      <alignment horizontal="center" vertical="center" wrapText="1"/>
    </xf>
    <xf numFmtId="0" fontId="19" fillId="6" borderId="10" xfId="1" applyFont="1" applyFill="1" applyBorder="1" applyAlignment="1">
      <alignment horizontal="center" vertical="center" wrapText="1"/>
    </xf>
    <xf numFmtId="0" fontId="19" fillId="6" borderId="95" xfId="1" applyFont="1" applyFill="1" applyBorder="1" applyAlignment="1">
      <alignment horizontal="center" vertical="center" wrapText="1"/>
    </xf>
    <xf numFmtId="49" fontId="14" fillId="0" borderId="27" xfId="1" applyNumberFormat="1" applyFont="1" applyBorder="1" applyAlignment="1" applyProtection="1">
      <alignment horizontal="center" vertical="center"/>
      <protection locked="0"/>
    </xf>
    <xf numFmtId="49" fontId="14" fillId="0" borderId="23" xfId="1" applyNumberFormat="1" applyFont="1" applyBorder="1" applyAlignment="1" applyProtection="1">
      <alignment horizontal="center" vertical="center"/>
      <protection locked="0"/>
    </xf>
    <xf numFmtId="49" fontId="14" fillId="0" borderId="30" xfId="1" applyNumberFormat="1" applyFont="1" applyBorder="1" applyAlignment="1" applyProtection="1">
      <alignment horizontal="center" vertical="center"/>
      <protection locked="0"/>
    </xf>
    <xf numFmtId="0" fontId="10" fillId="2" borderId="53" xfId="1" applyFont="1" applyFill="1" applyBorder="1" applyAlignment="1">
      <alignment horizontal="center" vertical="center" wrapText="1"/>
    </xf>
    <xf numFmtId="0" fontId="10" fillId="2" borderId="98"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0" fillId="2" borderId="29" xfId="1" applyFont="1" applyFill="1" applyBorder="1" applyAlignment="1">
      <alignment horizontal="center" vertical="center" wrapText="1"/>
    </xf>
    <xf numFmtId="0" fontId="10" fillId="2" borderId="15" xfId="1" applyFont="1" applyFill="1" applyBorder="1" applyAlignment="1">
      <alignment horizontal="center" vertical="center" wrapText="1"/>
    </xf>
    <xf numFmtId="0" fontId="19" fillId="0" borderId="1" xfId="1" applyFont="1" applyBorder="1" applyAlignment="1">
      <alignment horizontal="center" vertical="center"/>
    </xf>
    <xf numFmtId="0" fontId="19" fillId="0" borderId="2" xfId="1" applyFont="1" applyBorder="1" applyAlignment="1">
      <alignment horizontal="center" vertical="center"/>
    </xf>
    <xf numFmtId="0" fontId="19" fillId="0" borderId="0" xfId="1" applyFont="1" applyAlignment="1">
      <alignment horizontal="center" vertical="center"/>
    </xf>
    <xf numFmtId="0" fontId="19" fillId="0" borderId="3" xfId="1" applyFont="1" applyBorder="1" applyAlignment="1">
      <alignment horizontal="center" vertical="center"/>
    </xf>
    <xf numFmtId="0" fontId="19" fillId="0" borderId="29" xfId="1" applyFont="1" applyBorder="1" applyAlignment="1">
      <alignment horizontal="center" vertical="center"/>
    </xf>
    <xf numFmtId="0" fontId="19" fillId="0" borderId="15" xfId="1" applyFont="1" applyBorder="1" applyAlignment="1">
      <alignment horizontal="center" vertical="center"/>
    </xf>
    <xf numFmtId="0" fontId="19" fillId="0" borderId="24" xfId="1" applyFont="1" applyBorder="1" applyAlignment="1">
      <alignment horizontal="center" vertical="center"/>
    </xf>
    <xf numFmtId="0" fontId="10" fillId="6" borderId="27" xfId="1" applyFont="1" applyFill="1" applyBorder="1" applyAlignment="1" applyProtection="1">
      <alignment horizontal="center" vertical="center"/>
      <protection locked="0"/>
    </xf>
    <xf numFmtId="0" fontId="10" fillId="6" borderId="23" xfId="1" applyFont="1" applyFill="1" applyBorder="1" applyAlignment="1" applyProtection="1">
      <alignment horizontal="center" vertical="center"/>
      <protection locked="0"/>
    </xf>
    <xf numFmtId="0" fontId="10" fillId="6" borderId="59" xfId="1" applyFont="1" applyFill="1" applyBorder="1" applyAlignment="1" applyProtection="1">
      <alignment horizontal="center" vertical="center"/>
      <protection locked="0"/>
    </xf>
    <xf numFmtId="0" fontId="19" fillId="6" borderId="11" xfId="1" applyFont="1" applyFill="1" applyBorder="1" applyAlignment="1">
      <alignment horizontal="center" vertical="center" wrapText="1"/>
    </xf>
    <xf numFmtId="176" fontId="23" fillId="0" borderId="10" xfId="1" applyNumberFormat="1" applyFont="1" applyBorder="1" applyAlignment="1">
      <alignment horizontal="center" vertical="center"/>
    </xf>
    <xf numFmtId="0" fontId="27" fillId="0" borderId="92" xfId="1" applyFont="1" applyBorder="1" applyAlignment="1">
      <alignment horizontal="left" vertical="center"/>
    </xf>
    <xf numFmtId="0" fontId="28" fillId="0" borderId="0" xfId="1" applyFont="1" applyAlignment="1">
      <alignment horizontal="left" vertical="center"/>
    </xf>
    <xf numFmtId="0" fontId="28" fillId="0" borderId="93" xfId="1" applyFont="1" applyBorder="1" applyAlignment="1">
      <alignment horizontal="left" vertical="center"/>
    </xf>
    <xf numFmtId="0" fontId="16" fillId="0" borderId="5" xfId="1" applyFont="1" applyBorder="1" applyAlignment="1">
      <alignment horizontal="center" vertical="center"/>
    </xf>
    <xf numFmtId="0" fontId="7" fillId="0" borderId="44" xfId="1" applyFont="1" applyBorder="1" applyAlignment="1">
      <alignment horizontal="center" vertical="center"/>
    </xf>
    <xf numFmtId="0" fontId="7" fillId="0" borderId="42" xfId="1" applyFont="1" applyBorder="1" applyAlignment="1">
      <alignment horizontal="center" vertical="center"/>
    </xf>
    <xf numFmtId="0" fontId="7" fillId="0" borderId="43" xfId="1" applyFont="1" applyBorder="1" applyAlignment="1">
      <alignment horizontal="center" vertical="center"/>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60" fillId="0" borderId="21" xfId="1" applyFont="1" applyBorder="1" applyAlignment="1">
      <alignment horizontal="left" vertical="center"/>
    </xf>
    <xf numFmtId="0" fontId="61" fillId="0" borderId="15" xfId="1" applyFont="1" applyBorder="1" applyAlignment="1">
      <alignment horizontal="left" vertical="center"/>
    </xf>
    <xf numFmtId="0" fontId="61" fillId="0" borderId="94" xfId="1" applyFont="1" applyBorder="1" applyAlignment="1">
      <alignment horizontal="left" vertical="center"/>
    </xf>
    <xf numFmtId="0" fontId="16" fillId="6" borderId="99" xfId="1" applyFont="1" applyFill="1" applyBorder="1" applyAlignment="1">
      <alignment horizontal="center" vertical="center"/>
    </xf>
    <xf numFmtId="0" fontId="16" fillId="6" borderId="101" xfId="1" applyFont="1" applyFill="1" applyBorder="1" applyAlignment="1">
      <alignment horizontal="center" vertical="center"/>
    </xf>
    <xf numFmtId="0" fontId="16" fillId="6" borderId="9" xfId="1" applyFont="1" applyFill="1" applyBorder="1" applyAlignment="1">
      <alignment horizontal="center" vertical="center"/>
    </xf>
    <xf numFmtId="0" fontId="16" fillId="6" borderId="11" xfId="1" applyFont="1" applyFill="1" applyBorder="1" applyAlignment="1">
      <alignment horizontal="center" vertical="center"/>
    </xf>
    <xf numFmtId="0" fontId="35" fillId="0" borderId="60" xfId="4" applyFont="1" applyBorder="1" applyAlignment="1">
      <alignment horizontal="center" vertical="center" wrapText="1"/>
    </xf>
    <xf numFmtId="0" fontId="35" fillId="0" borderId="63" xfId="4" applyFont="1" applyBorder="1" applyAlignment="1">
      <alignment horizontal="center" vertical="center" wrapText="1"/>
    </xf>
    <xf numFmtId="0" fontId="35" fillId="0" borderId="64" xfId="4" applyFont="1" applyBorder="1" applyAlignment="1">
      <alignment horizontal="center" vertical="center" wrapText="1"/>
    </xf>
    <xf numFmtId="0" fontId="39" fillId="0" borderId="60" xfId="4" applyFont="1" applyBorder="1" applyAlignment="1">
      <alignment horizontal="center" vertical="center" wrapText="1"/>
    </xf>
    <xf numFmtId="0" fontId="56" fillId="0" borderId="60" xfId="4" applyFont="1" applyBorder="1" applyAlignment="1">
      <alignment horizontal="center" vertical="center" wrapText="1"/>
    </xf>
    <xf numFmtId="0" fontId="35" fillId="0" borderId="62" xfId="4" applyFont="1" applyBorder="1" applyAlignment="1">
      <alignment horizontal="center" vertical="center"/>
    </xf>
    <xf numFmtId="0" fontId="35" fillId="0" borderId="54" xfId="4" applyFont="1" applyBorder="1" applyAlignment="1">
      <alignment horizontal="center" vertical="center"/>
    </xf>
    <xf numFmtId="0" fontId="35" fillId="0" borderId="66" xfId="4" applyFont="1" applyBorder="1" applyAlignment="1">
      <alignment horizontal="center" vertical="center"/>
    </xf>
    <xf numFmtId="6" fontId="35" fillId="0" borderId="82" xfId="4" applyNumberFormat="1" applyFont="1" applyBorder="1" applyAlignment="1">
      <alignment horizontal="center" vertical="center"/>
    </xf>
    <xf numFmtId="6" fontId="35" fillId="0" borderId="84" xfId="4" applyNumberFormat="1" applyFont="1" applyBorder="1" applyAlignment="1">
      <alignment horizontal="center" vertical="center"/>
    </xf>
    <xf numFmtId="0" fontId="35" fillId="0" borderId="85" xfId="4" applyFont="1" applyBorder="1" applyAlignment="1">
      <alignment horizontal="center" vertical="center"/>
    </xf>
    <xf numFmtId="0" fontId="35" fillId="0" borderId="86" xfId="4" applyFont="1" applyBorder="1" applyAlignment="1">
      <alignment horizontal="center" vertical="center"/>
    </xf>
    <xf numFmtId="6" fontId="35" fillId="0" borderId="85" xfId="4" applyNumberFormat="1" applyFont="1" applyBorder="1" applyAlignment="1">
      <alignment horizontal="center" vertical="center"/>
    </xf>
    <xf numFmtId="6" fontId="35" fillId="0" borderId="86" xfId="4" applyNumberFormat="1" applyFont="1" applyBorder="1" applyAlignment="1">
      <alignment horizontal="center" vertical="center"/>
    </xf>
    <xf numFmtId="0" fontId="63" fillId="0" borderId="79" xfId="4" applyFont="1" applyBorder="1" applyAlignment="1">
      <alignment horizontal="center" vertical="center" wrapText="1"/>
    </xf>
    <xf numFmtId="0" fontId="37" fillId="0" borderId="80" xfId="4" applyFont="1" applyBorder="1" applyAlignment="1">
      <alignment horizontal="center" vertical="center" wrapText="1"/>
    </xf>
    <xf numFmtId="0" fontId="37" fillId="0" borderId="81" xfId="4" applyFont="1" applyBorder="1" applyAlignment="1">
      <alignment horizontal="center" vertical="center" wrapText="1"/>
    </xf>
    <xf numFmtId="0" fontId="64" fillId="0" borderId="80" xfId="4" applyFont="1" applyBorder="1" applyAlignment="1">
      <alignment horizontal="center" vertical="center" wrapText="1"/>
    </xf>
    <xf numFmtId="0" fontId="37" fillId="0" borderId="80" xfId="4" applyFont="1" applyBorder="1" applyAlignment="1">
      <alignment horizontal="center" vertical="center"/>
    </xf>
    <xf numFmtId="0" fontId="64" fillId="0" borderId="79" xfId="4" applyFont="1" applyBorder="1" applyAlignment="1">
      <alignment horizontal="center" vertical="center" wrapText="1"/>
    </xf>
    <xf numFmtId="0" fontId="37" fillId="0" borderId="81" xfId="4" applyFont="1" applyBorder="1" applyAlignment="1">
      <alignment horizontal="center" vertical="center"/>
    </xf>
  </cellXfs>
  <cellStyles count="5">
    <cellStyle name="ハイパーリンク" xfId="2" builtinId="8"/>
    <cellStyle name="桁区切り" xfId="3" builtinId="6"/>
    <cellStyle name="標準" xfId="0" builtinId="0"/>
    <cellStyle name="標準 3" xfId="4" xr:uid="{BD5E55AF-C572-412D-A3FD-0CE3E85C416F}"/>
    <cellStyle name="標準_2008各種申込書一覧" xfId="1" xr:uid="{00000000-0005-0000-0000-000001000000}"/>
  </cellStyles>
  <dxfs count="0"/>
  <tableStyles count="0" defaultTableStyle="TableStyleMedium2" defaultPivotStyle="PivotStyleLight16"/>
  <colors>
    <mruColors>
      <color rgb="FFCC66FF"/>
      <color rgb="FFB919C5"/>
      <color rgb="FFFFCCCC"/>
      <color rgb="FFCCECFF"/>
      <color rgb="FFFFCCFF"/>
      <color rgb="FF0000CC"/>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15</xdr:col>
      <xdr:colOff>326571</xdr:colOff>
      <xdr:row>50</xdr:row>
      <xdr:rowOff>152400</xdr:rowOff>
    </xdr:from>
    <xdr:ext cx="65" cy="172227"/>
    <xdr:sp macro="" textlink="">
      <xdr:nvSpPr>
        <xdr:cNvPr id="2" name="テキスト ボックス 1">
          <a:extLst>
            <a:ext uri="{FF2B5EF4-FFF2-40B4-BE49-F238E27FC236}">
              <a16:creationId xmlns:a16="http://schemas.microsoft.com/office/drawing/2014/main" id="{C755028C-887C-B824-BE41-FEF561C7A98F}"/>
            </a:ext>
          </a:extLst>
        </xdr:cNvPr>
        <xdr:cNvSpPr txBox="1"/>
      </xdr:nvSpPr>
      <xdr:spPr>
        <a:xfrm>
          <a:off x="24667028" y="90786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ichinagoya2026-groupsales@pia.co.jp&#12288;"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CB8BD-8547-40BB-81F9-2C4197EF919B}">
  <sheetPr>
    <pageSetUpPr fitToPage="1"/>
  </sheetPr>
  <dimension ref="B1:BT61"/>
  <sheetViews>
    <sheetView tabSelected="1" view="pageBreakPreview" topLeftCell="A25" zoomScale="85" zoomScaleNormal="85" zoomScaleSheetLayoutView="85" workbookViewId="0">
      <selection activeCell="U30" sqref="U30:Z30"/>
    </sheetView>
  </sheetViews>
  <sheetFormatPr defaultColWidth="3.5" defaultRowHeight="17.25" customHeight="1" x14ac:dyDescent="0.15"/>
  <cols>
    <col min="1" max="1" width="3.5" style="1"/>
    <col min="2" max="3" width="4.5" style="1" customWidth="1"/>
    <col min="4" max="4" width="3.5" style="1"/>
    <col min="5" max="6" width="3.5" style="1" customWidth="1"/>
    <col min="7" max="21" width="3.5" style="1"/>
    <col min="22" max="22" width="20.625" style="1" customWidth="1"/>
    <col min="23" max="23" width="3.5" style="1"/>
    <col min="24" max="24" width="4.5" style="1" bestFit="1" customWidth="1"/>
    <col min="25" max="26" width="3.5" style="1"/>
    <col min="27" max="27" width="14.875" style="1" customWidth="1"/>
    <col min="28" max="28" width="3.5" style="1" customWidth="1"/>
    <col min="29" max="29" width="4.5" style="1" customWidth="1"/>
    <col min="30" max="30" width="6.875" style="1" customWidth="1"/>
    <col min="31" max="31" width="4.5" style="1" customWidth="1"/>
    <col min="32" max="32" width="6.375" style="1" customWidth="1"/>
    <col min="33" max="33" width="8" style="1" customWidth="1"/>
    <col min="34" max="34" width="3.5" style="1" customWidth="1"/>
    <col min="35" max="35" width="4.5" style="1" customWidth="1"/>
    <col min="36" max="36" width="5.75" style="1" customWidth="1"/>
    <col min="37" max="37" width="9.125" style="1" customWidth="1"/>
    <col min="38" max="38" width="4.5" style="1" customWidth="1"/>
    <col min="39" max="40" width="4" style="1" customWidth="1"/>
    <col min="41" max="43" width="6.5" style="1" customWidth="1"/>
    <col min="44" max="44" width="3.5" style="1"/>
    <col min="45" max="45" width="3.625" style="1" customWidth="1"/>
    <col min="46" max="46" width="4.125" style="1" customWidth="1"/>
    <col min="47" max="47" width="125.875" style="1" customWidth="1"/>
    <col min="48" max="16384" width="3.5" style="1"/>
  </cols>
  <sheetData>
    <row r="1" spans="2:72" ht="17.25" customHeight="1" x14ac:dyDescent="0.15">
      <c r="B1" s="132" t="s">
        <v>182</v>
      </c>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c r="AG1" s="133"/>
      <c r="AH1" s="133"/>
      <c r="AI1" s="133"/>
      <c r="AJ1" s="133"/>
      <c r="AK1" s="133"/>
      <c r="AL1" s="133"/>
      <c r="AM1" s="133"/>
      <c r="AN1" s="133"/>
      <c r="AO1" s="133"/>
      <c r="AP1" s="133"/>
      <c r="AQ1" s="133"/>
      <c r="AR1" s="133"/>
      <c r="AS1" s="133"/>
      <c r="AT1" s="134"/>
    </row>
    <row r="2" spans="2:72" ht="0.6" customHeight="1" x14ac:dyDescent="0.15">
      <c r="B2" s="135"/>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c r="AT2" s="137"/>
    </row>
    <row r="3" spans="2:72" ht="17.25" customHeight="1" x14ac:dyDescent="0.15">
      <c r="B3" s="135"/>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6"/>
      <c r="AJ3" s="136"/>
      <c r="AK3" s="136"/>
      <c r="AL3" s="136"/>
      <c r="AM3" s="136"/>
      <c r="AN3" s="136"/>
      <c r="AO3" s="136"/>
      <c r="AP3" s="136"/>
      <c r="AQ3" s="136"/>
      <c r="AR3" s="136"/>
      <c r="AS3" s="136"/>
      <c r="AT3" s="137"/>
    </row>
    <row r="4" spans="2:72" ht="26.1" customHeight="1" x14ac:dyDescent="0.15">
      <c r="B4" s="188" t="s">
        <v>0</v>
      </c>
      <c r="C4" s="189"/>
      <c r="D4" s="189"/>
      <c r="E4" s="189"/>
      <c r="F4" s="189"/>
      <c r="G4" s="189"/>
      <c r="H4" s="197" t="s">
        <v>357</v>
      </c>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198"/>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1"/>
    </row>
    <row r="5" spans="2:72" ht="26.1" customHeight="1" x14ac:dyDescent="0.15">
      <c r="B5" s="188"/>
      <c r="C5" s="189"/>
      <c r="D5" s="189"/>
      <c r="E5" s="189"/>
      <c r="F5" s="189"/>
      <c r="G5" s="189"/>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198"/>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1"/>
    </row>
    <row r="6" spans="2:72" ht="26.1" customHeight="1" x14ac:dyDescent="0.15">
      <c r="B6" s="188"/>
      <c r="C6" s="189"/>
      <c r="D6" s="189"/>
      <c r="E6" s="189"/>
      <c r="F6" s="189"/>
      <c r="G6" s="189"/>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198"/>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1"/>
    </row>
    <row r="7" spans="2:72" ht="26.1" customHeight="1" x14ac:dyDescent="0.15">
      <c r="B7" s="188"/>
      <c r="C7" s="189"/>
      <c r="D7" s="189"/>
      <c r="E7" s="189"/>
      <c r="F7" s="189"/>
      <c r="G7" s="189"/>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198"/>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1"/>
    </row>
    <row r="8" spans="2:72" ht="26.45" customHeight="1" x14ac:dyDescent="0.15">
      <c r="B8" s="144" t="s">
        <v>1</v>
      </c>
      <c r="C8" s="145"/>
      <c r="D8" s="145"/>
      <c r="E8" s="145"/>
      <c r="F8" s="145"/>
      <c r="G8" s="145"/>
      <c r="H8" s="145"/>
      <c r="I8" s="145"/>
      <c r="J8" s="145"/>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45"/>
      <c r="AJ8" s="145"/>
      <c r="AK8" s="145"/>
      <c r="AL8" s="145"/>
      <c r="AM8" s="145"/>
      <c r="AN8" s="145"/>
      <c r="AO8" s="145"/>
      <c r="AP8" s="145"/>
      <c r="AQ8" s="145"/>
      <c r="AR8" s="145"/>
      <c r="AS8" s="145"/>
      <c r="AT8" s="146"/>
    </row>
    <row r="9" spans="2:72" ht="17.25" customHeight="1" x14ac:dyDescent="0.15">
      <c r="B9" s="138" t="s">
        <v>2</v>
      </c>
      <c r="C9" s="139"/>
      <c r="D9" s="139"/>
      <c r="E9" s="139"/>
      <c r="F9" s="139"/>
      <c r="G9" s="139"/>
      <c r="H9" s="139"/>
      <c r="I9" s="139"/>
      <c r="J9" s="139"/>
      <c r="K9" s="139"/>
      <c r="L9" s="139"/>
      <c r="M9" s="139"/>
      <c r="N9" s="139"/>
      <c r="O9" s="139"/>
      <c r="P9" s="139"/>
      <c r="Q9" s="139"/>
      <c r="R9" s="139"/>
      <c r="S9" s="139"/>
      <c r="T9" s="139"/>
      <c r="U9" s="139"/>
      <c r="V9" s="139"/>
      <c r="W9" s="139"/>
      <c r="X9" s="139"/>
      <c r="Y9" s="139"/>
      <c r="Z9" s="139"/>
      <c r="AA9" s="139"/>
      <c r="AB9" s="139"/>
      <c r="AC9" s="139"/>
      <c r="AD9" s="139"/>
      <c r="AE9" s="139"/>
      <c r="AF9" s="139"/>
      <c r="AG9" s="139"/>
      <c r="AH9" s="139"/>
      <c r="AI9" s="139"/>
      <c r="AJ9" s="139"/>
      <c r="AK9" s="139"/>
      <c r="AL9" s="139"/>
      <c r="AM9" s="139"/>
      <c r="AN9" s="139"/>
      <c r="AO9" s="139"/>
      <c r="AP9" s="139"/>
      <c r="AQ9" s="139"/>
      <c r="AR9" s="139"/>
      <c r="AS9" s="139"/>
      <c r="AT9" s="140"/>
    </row>
    <row r="10" spans="2:72" ht="18" customHeight="1" x14ac:dyDescent="0.15">
      <c r="B10" s="141" t="s">
        <v>321</v>
      </c>
      <c r="C10" s="142"/>
      <c r="D10" s="142"/>
      <c r="E10" s="142"/>
      <c r="F10" s="142"/>
      <c r="G10" s="142"/>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3"/>
    </row>
    <row r="11" spans="2:72" ht="18" customHeight="1" x14ac:dyDescent="0.15">
      <c r="B11" s="141"/>
      <c r="C11" s="142"/>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3"/>
    </row>
    <row r="12" spans="2:72" ht="18" customHeight="1" x14ac:dyDescent="0.15">
      <c r="B12" s="141"/>
      <c r="C12" s="142"/>
      <c r="D12" s="142"/>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3"/>
      <c r="AU12" s="13"/>
    </row>
    <row r="13" spans="2:72" ht="18" customHeight="1" x14ac:dyDescent="0.15">
      <c r="B13" s="141"/>
      <c r="C13" s="142"/>
      <c r="D13" s="142"/>
      <c r="E13" s="142"/>
      <c r="F13" s="142"/>
      <c r="G13" s="142"/>
      <c r="H13" s="142"/>
      <c r="I13" s="142"/>
      <c r="J13" s="142"/>
      <c r="K13" s="142"/>
      <c r="L13" s="142"/>
      <c r="M13" s="142"/>
      <c r="N13" s="142"/>
      <c r="O13" s="142"/>
      <c r="P13" s="142"/>
      <c r="Q13" s="142"/>
      <c r="R13" s="142"/>
      <c r="S13" s="142"/>
      <c r="T13" s="142"/>
      <c r="U13" s="142"/>
      <c r="V13" s="142"/>
      <c r="W13" s="142"/>
      <c r="X13" s="142"/>
      <c r="Y13" s="142"/>
      <c r="Z13" s="142"/>
      <c r="AA13" s="142"/>
      <c r="AB13" s="142"/>
      <c r="AC13" s="142"/>
      <c r="AD13" s="142"/>
      <c r="AE13" s="142"/>
      <c r="AF13" s="142"/>
      <c r="AG13" s="142"/>
      <c r="AH13" s="142"/>
      <c r="AI13" s="142"/>
      <c r="AJ13" s="142"/>
      <c r="AK13" s="142"/>
      <c r="AL13" s="142"/>
      <c r="AM13" s="142"/>
      <c r="AN13" s="142"/>
      <c r="AO13" s="142"/>
      <c r="AP13" s="142"/>
      <c r="AQ13" s="142"/>
      <c r="AR13" s="142"/>
      <c r="AS13" s="142"/>
      <c r="AT13" s="143"/>
    </row>
    <row r="14" spans="2:72" ht="18" customHeight="1" x14ac:dyDescent="0.15">
      <c r="B14" s="141"/>
      <c r="C14" s="142"/>
      <c r="D14" s="142"/>
      <c r="E14" s="142"/>
      <c r="F14" s="142"/>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142"/>
      <c r="AJ14" s="142"/>
      <c r="AK14" s="142"/>
      <c r="AL14" s="142"/>
      <c r="AM14" s="142"/>
      <c r="AN14" s="142"/>
      <c r="AO14" s="142"/>
      <c r="AP14" s="142"/>
      <c r="AQ14" s="142"/>
      <c r="AR14" s="142"/>
      <c r="AS14" s="142"/>
      <c r="AT14" s="143"/>
    </row>
    <row r="15" spans="2:72" ht="18" customHeight="1" x14ac:dyDescent="0.15">
      <c r="B15" s="141"/>
      <c r="C15" s="142"/>
      <c r="D15" s="142"/>
      <c r="E15" s="142"/>
      <c r="F15" s="142"/>
      <c r="G15" s="142"/>
      <c r="H15" s="142"/>
      <c r="I15" s="142"/>
      <c r="J15" s="142"/>
      <c r="K15" s="142"/>
      <c r="L15" s="142"/>
      <c r="M15" s="142"/>
      <c r="N15" s="142"/>
      <c r="O15" s="142"/>
      <c r="P15" s="142"/>
      <c r="Q15" s="142"/>
      <c r="R15" s="142"/>
      <c r="S15" s="142"/>
      <c r="T15" s="142"/>
      <c r="U15" s="142"/>
      <c r="V15" s="142"/>
      <c r="W15" s="142"/>
      <c r="X15" s="142"/>
      <c r="Y15" s="142"/>
      <c r="Z15" s="142"/>
      <c r="AA15" s="142"/>
      <c r="AB15" s="142"/>
      <c r="AC15" s="142"/>
      <c r="AD15" s="142"/>
      <c r="AE15" s="142"/>
      <c r="AF15" s="142"/>
      <c r="AG15" s="142"/>
      <c r="AH15" s="142"/>
      <c r="AI15" s="142"/>
      <c r="AJ15" s="142"/>
      <c r="AK15" s="142"/>
      <c r="AL15" s="142"/>
      <c r="AM15" s="142"/>
      <c r="AN15" s="142"/>
      <c r="AO15" s="142"/>
      <c r="AP15" s="142"/>
      <c r="AQ15" s="142"/>
      <c r="AR15" s="142"/>
      <c r="AS15" s="142"/>
      <c r="AT15" s="143"/>
    </row>
    <row r="16" spans="2:72" ht="18" customHeight="1" x14ac:dyDescent="0.15">
      <c r="B16" s="141"/>
      <c r="C16" s="142"/>
      <c r="D16" s="142"/>
      <c r="E16" s="142"/>
      <c r="F16" s="142"/>
      <c r="G16" s="142"/>
      <c r="H16" s="142"/>
      <c r="I16" s="142"/>
      <c r="J16" s="142"/>
      <c r="K16" s="142"/>
      <c r="L16" s="142"/>
      <c r="M16" s="142"/>
      <c r="N16" s="142"/>
      <c r="O16" s="142"/>
      <c r="P16" s="142"/>
      <c r="Q16" s="142"/>
      <c r="R16" s="142"/>
      <c r="S16" s="142"/>
      <c r="T16" s="142"/>
      <c r="U16" s="142"/>
      <c r="V16" s="142"/>
      <c r="W16" s="142"/>
      <c r="X16" s="142"/>
      <c r="Y16" s="142"/>
      <c r="Z16" s="142"/>
      <c r="AA16" s="142"/>
      <c r="AB16" s="142"/>
      <c r="AC16" s="142"/>
      <c r="AD16" s="142"/>
      <c r="AE16" s="142"/>
      <c r="AF16" s="142"/>
      <c r="AG16" s="142"/>
      <c r="AH16" s="142"/>
      <c r="AI16" s="142"/>
      <c r="AJ16" s="142"/>
      <c r="AK16" s="142"/>
      <c r="AL16" s="142"/>
      <c r="AM16" s="142"/>
      <c r="AN16" s="142"/>
      <c r="AO16" s="142"/>
      <c r="AP16" s="142"/>
      <c r="AQ16" s="142"/>
      <c r="AR16" s="142"/>
      <c r="AS16" s="142"/>
      <c r="AT16" s="143"/>
    </row>
    <row r="17" spans="2:52" ht="18" customHeight="1" x14ac:dyDescent="0.15">
      <c r="B17" s="141"/>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2"/>
      <c r="AI17" s="142"/>
      <c r="AJ17" s="142"/>
      <c r="AK17" s="142"/>
      <c r="AL17" s="142"/>
      <c r="AM17" s="142"/>
      <c r="AN17" s="142"/>
      <c r="AO17" s="142"/>
      <c r="AP17" s="142"/>
      <c r="AQ17" s="142"/>
      <c r="AR17" s="142"/>
      <c r="AS17" s="142"/>
      <c r="AT17" s="143"/>
    </row>
    <row r="18" spans="2:52" ht="18" customHeight="1" x14ac:dyDescent="0.15">
      <c r="B18" s="141"/>
      <c r="C18" s="142"/>
      <c r="D18" s="142"/>
      <c r="E18" s="142"/>
      <c r="F18" s="142"/>
      <c r="G18" s="142"/>
      <c r="H18" s="142"/>
      <c r="I18" s="142"/>
      <c r="J18" s="142"/>
      <c r="K18" s="142"/>
      <c r="L18" s="142"/>
      <c r="M18" s="142"/>
      <c r="N18" s="142"/>
      <c r="O18" s="142"/>
      <c r="P18" s="142"/>
      <c r="Q18" s="142"/>
      <c r="R18" s="142"/>
      <c r="S18" s="142"/>
      <c r="T18" s="142"/>
      <c r="U18" s="142"/>
      <c r="V18" s="142"/>
      <c r="W18" s="142"/>
      <c r="X18" s="142"/>
      <c r="Y18" s="142"/>
      <c r="Z18" s="142"/>
      <c r="AA18" s="142"/>
      <c r="AB18" s="142"/>
      <c r="AC18" s="142"/>
      <c r="AD18" s="142"/>
      <c r="AE18" s="142"/>
      <c r="AF18" s="142"/>
      <c r="AG18" s="142"/>
      <c r="AH18" s="142"/>
      <c r="AI18" s="142"/>
      <c r="AJ18" s="142"/>
      <c r="AK18" s="142"/>
      <c r="AL18" s="142"/>
      <c r="AM18" s="142"/>
      <c r="AN18" s="142"/>
      <c r="AO18" s="142"/>
      <c r="AP18" s="142"/>
      <c r="AQ18" s="142"/>
      <c r="AR18" s="142"/>
      <c r="AS18" s="142"/>
      <c r="AT18" s="143"/>
    </row>
    <row r="19" spans="2:52" ht="18" customHeight="1" x14ac:dyDescent="0.15">
      <c r="B19" s="141"/>
      <c r="C19" s="142"/>
      <c r="D19" s="142"/>
      <c r="E19" s="142"/>
      <c r="F19" s="142"/>
      <c r="G19" s="142"/>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2"/>
      <c r="AH19" s="142"/>
      <c r="AI19" s="142"/>
      <c r="AJ19" s="142"/>
      <c r="AK19" s="142"/>
      <c r="AL19" s="142"/>
      <c r="AM19" s="142"/>
      <c r="AN19" s="142"/>
      <c r="AO19" s="142"/>
      <c r="AP19" s="142"/>
      <c r="AQ19" s="142"/>
      <c r="AR19" s="142"/>
      <c r="AS19" s="142"/>
      <c r="AT19" s="143"/>
    </row>
    <row r="20" spans="2:52" ht="18" customHeight="1" x14ac:dyDescent="0.15">
      <c r="B20" s="141"/>
      <c r="C20" s="142"/>
      <c r="D20" s="142"/>
      <c r="E20" s="142"/>
      <c r="F20" s="142"/>
      <c r="G20" s="142"/>
      <c r="H20" s="142"/>
      <c r="I20" s="142"/>
      <c r="J20" s="142"/>
      <c r="K20" s="142"/>
      <c r="L20" s="142"/>
      <c r="M20" s="142"/>
      <c r="N20" s="142"/>
      <c r="O20" s="142"/>
      <c r="P20" s="142"/>
      <c r="Q20" s="142"/>
      <c r="R20" s="142"/>
      <c r="S20" s="142"/>
      <c r="T20" s="142"/>
      <c r="U20" s="142"/>
      <c r="V20" s="142"/>
      <c r="W20" s="142"/>
      <c r="X20" s="142"/>
      <c r="Y20" s="142"/>
      <c r="Z20" s="142"/>
      <c r="AA20" s="142"/>
      <c r="AB20" s="142"/>
      <c r="AC20" s="142"/>
      <c r="AD20" s="142"/>
      <c r="AE20" s="142"/>
      <c r="AF20" s="142"/>
      <c r="AG20" s="142"/>
      <c r="AH20" s="142"/>
      <c r="AI20" s="142"/>
      <c r="AJ20" s="142"/>
      <c r="AK20" s="142"/>
      <c r="AL20" s="142"/>
      <c r="AM20" s="142"/>
      <c r="AN20" s="142"/>
      <c r="AO20" s="142"/>
      <c r="AP20" s="142"/>
      <c r="AQ20" s="142"/>
      <c r="AR20" s="142"/>
      <c r="AS20" s="142"/>
      <c r="AT20" s="143"/>
    </row>
    <row r="21" spans="2:52" ht="51.6" customHeight="1" thickBot="1" x14ac:dyDescent="0.2">
      <c r="B21" s="147" t="s">
        <v>342</v>
      </c>
      <c r="C21" s="148"/>
      <c r="D21" s="148"/>
      <c r="E21" s="148"/>
      <c r="F21" s="148"/>
      <c r="G21" s="148"/>
      <c r="H21" s="148"/>
      <c r="I21" s="148"/>
      <c r="J21" s="148"/>
      <c r="K21" s="148"/>
      <c r="L21" s="148"/>
      <c r="M21" s="148"/>
      <c r="N21" s="148"/>
      <c r="O21" s="148"/>
      <c r="P21" s="148"/>
      <c r="Q21" s="148"/>
      <c r="R21" s="148"/>
      <c r="S21" s="148"/>
      <c r="T21" s="148"/>
      <c r="U21" s="148"/>
      <c r="V21" s="148"/>
      <c r="W21" s="148"/>
      <c r="X21" s="148"/>
      <c r="Y21" s="148"/>
      <c r="Z21" s="148"/>
      <c r="AA21" s="148"/>
      <c r="AB21" s="148"/>
      <c r="AC21" s="148"/>
      <c r="AD21" s="148"/>
      <c r="AE21" s="148"/>
      <c r="AF21" s="148"/>
      <c r="AG21" s="148"/>
      <c r="AH21" s="148"/>
      <c r="AI21" s="148"/>
      <c r="AJ21" s="148"/>
      <c r="AK21" s="148"/>
      <c r="AL21" s="148"/>
      <c r="AM21" s="148"/>
      <c r="AN21" s="148"/>
      <c r="AO21" s="148"/>
      <c r="AP21" s="148"/>
      <c r="AQ21" s="148"/>
      <c r="AR21" s="148"/>
      <c r="AS21" s="148"/>
      <c r="AT21" s="149"/>
    </row>
    <row r="22" spans="2:52" ht="31.5" customHeight="1" thickTop="1" thickBot="1" x14ac:dyDescent="0.2">
      <c r="B22" s="190" t="s">
        <v>3</v>
      </c>
      <c r="C22" s="191"/>
      <c r="D22" s="191"/>
      <c r="E22" s="191"/>
      <c r="F22" s="191"/>
      <c r="G22" s="118" t="s">
        <v>250</v>
      </c>
      <c r="H22" s="118"/>
      <c r="I22" s="118"/>
      <c r="J22" s="118"/>
      <c r="K22" s="118"/>
      <c r="L22" s="118"/>
      <c r="M22" s="118"/>
      <c r="N22" s="118"/>
      <c r="O22" s="118"/>
      <c r="P22" s="118"/>
      <c r="Q22" s="118"/>
      <c r="R22" s="118"/>
      <c r="S22" s="118"/>
      <c r="T22" s="118"/>
      <c r="U22" s="118"/>
      <c r="V22" s="118"/>
      <c r="W22" s="118"/>
      <c r="X22" s="118"/>
      <c r="Y22" s="118"/>
      <c r="Z22" s="118"/>
      <c r="AA22" s="119"/>
      <c r="AB22" s="202" t="s">
        <v>251</v>
      </c>
      <c r="AC22" s="203"/>
      <c r="AD22" s="203"/>
      <c r="AE22" s="203"/>
      <c r="AF22" s="203"/>
      <c r="AG22" s="204"/>
      <c r="AH22" s="200">
        <v>2026</v>
      </c>
      <c r="AI22" s="201"/>
      <c r="AJ22" s="201"/>
      <c r="AK22" s="19" t="s">
        <v>4</v>
      </c>
      <c r="AL22" s="199"/>
      <c r="AM22" s="199"/>
      <c r="AN22" s="4" t="s">
        <v>5</v>
      </c>
      <c r="AO22" s="199"/>
      <c r="AP22" s="199"/>
      <c r="AQ22" s="4" t="s">
        <v>6</v>
      </c>
      <c r="AR22" s="5" t="s">
        <v>7</v>
      </c>
      <c r="AS22" s="4"/>
      <c r="AT22" s="6" t="s">
        <v>8</v>
      </c>
      <c r="AU22" s="18"/>
      <c r="AV22" s="18"/>
      <c r="AW22" s="18"/>
      <c r="AX22" s="18"/>
      <c r="AY22" s="18"/>
      <c r="AZ22" s="18"/>
    </row>
    <row r="23" spans="2:52" ht="21.75" customHeight="1" thickTop="1" x14ac:dyDescent="0.15">
      <c r="B23" s="97" t="s">
        <v>9</v>
      </c>
      <c r="C23" s="98"/>
      <c r="D23" s="98"/>
      <c r="E23" s="98"/>
      <c r="F23" s="98"/>
      <c r="G23" s="99"/>
      <c r="H23" s="261"/>
      <c r="I23" s="262"/>
      <c r="J23" s="262"/>
      <c r="K23" s="262"/>
      <c r="L23" s="262"/>
      <c r="M23" s="262"/>
      <c r="N23" s="262"/>
      <c r="O23" s="262"/>
      <c r="P23" s="262"/>
      <c r="Q23" s="262"/>
      <c r="R23" s="262"/>
      <c r="S23" s="262"/>
      <c r="T23" s="262"/>
      <c r="U23" s="262"/>
      <c r="V23" s="262"/>
      <c r="W23" s="262"/>
      <c r="X23" s="262"/>
      <c r="Y23" s="262"/>
      <c r="Z23" s="263"/>
      <c r="AA23" s="78" t="s">
        <v>9</v>
      </c>
      <c r="AB23" s="267"/>
      <c r="AC23" s="267"/>
      <c r="AD23" s="267"/>
      <c r="AE23" s="267"/>
      <c r="AF23" s="267"/>
      <c r="AG23" s="267"/>
      <c r="AH23" s="267"/>
      <c r="AI23" s="267"/>
      <c r="AJ23" s="267"/>
      <c r="AK23" s="267"/>
      <c r="AL23" s="267"/>
      <c r="AM23" s="267"/>
      <c r="AN23" s="267"/>
      <c r="AO23" s="267"/>
      <c r="AP23" s="267"/>
      <c r="AQ23" s="267"/>
      <c r="AR23" s="267"/>
      <c r="AS23" s="267"/>
      <c r="AT23" s="268"/>
    </row>
    <row r="24" spans="2:52" ht="21.6" customHeight="1" x14ac:dyDescent="0.15">
      <c r="B24" s="192" t="s">
        <v>10</v>
      </c>
      <c r="C24" s="193"/>
      <c r="D24" s="193"/>
      <c r="E24" s="193"/>
      <c r="F24" s="193"/>
      <c r="G24" s="194"/>
      <c r="H24" s="264"/>
      <c r="I24" s="265"/>
      <c r="J24" s="265"/>
      <c r="K24" s="265"/>
      <c r="L24" s="265"/>
      <c r="M24" s="265"/>
      <c r="N24" s="265"/>
      <c r="O24" s="265"/>
      <c r="P24" s="265"/>
      <c r="Q24" s="265"/>
      <c r="R24" s="265"/>
      <c r="S24" s="265"/>
      <c r="T24" s="265"/>
      <c r="U24" s="265"/>
      <c r="V24" s="265"/>
      <c r="W24" s="265"/>
      <c r="X24" s="265"/>
      <c r="Y24" s="265"/>
      <c r="Z24" s="266"/>
      <c r="AA24" s="79" t="s">
        <v>11</v>
      </c>
      <c r="AB24" s="269"/>
      <c r="AC24" s="269"/>
      <c r="AD24" s="269"/>
      <c r="AE24" s="269"/>
      <c r="AF24" s="269"/>
      <c r="AG24" s="269"/>
      <c r="AH24" s="269"/>
      <c r="AI24" s="269"/>
      <c r="AJ24" s="269"/>
      <c r="AK24" s="269"/>
      <c r="AL24" s="269"/>
      <c r="AM24" s="269"/>
      <c r="AN24" s="269"/>
      <c r="AO24" s="269"/>
      <c r="AP24" s="269"/>
      <c r="AQ24" s="269"/>
      <c r="AR24" s="269"/>
      <c r="AS24" s="269"/>
      <c r="AT24" s="270"/>
    </row>
    <row r="25" spans="2:52" ht="21.75" customHeight="1" x14ac:dyDescent="0.15">
      <c r="B25" s="100" t="s">
        <v>12</v>
      </c>
      <c r="C25" s="101"/>
      <c r="D25" s="101"/>
      <c r="E25" s="101"/>
      <c r="F25" s="101"/>
      <c r="G25" s="102"/>
      <c r="H25" s="16" t="s">
        <v>183</v>
      </c>
      <c r="I25" s="117"/>
      <c r="J25" s="117"/>
      <c r="K25" s="117"/>
      <c r="L25" s="15" t="s">
        <v>184</v>
      </c>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28"/>
    </row>
    <row r="26" spans="2:52" ht="21.75" customHeight="1" x14ac:dyDescent="0.15">
      <c r="B26" s="103"/>
      <c r="C26" s="104"/>
      <c r="D26" s="104"/>
      <c r="E26" s="104"/>
      <c r="F26" s="104"/>
      <c r="G26" s="105"/>
      <c r="H26" s="129"/>
      <c r="I26" s="129"/>
      <c r="J26" s="129"/>
      <c r="K26" s="129"/>
      <c r="L26" s="130"/>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31"/>
    </row>
    <row r="27" spans="2:52" ht="23.1" customHeight="1" x14ac:dyDescent="0.15">
      <c r="B27" s="106" t="s">
        <v>13</v>
      </c>
      <c r="C27" s="107"/>
      <c r="D27" s="107"/>
      <c r="E27" s="107"/>
      <c r="F27" s="107"/>
      <c r="G27" s="108"/>
      <c r="H27" s="17" t="s">
        <v>185</v>
      </c>
      <c r="I27" s="120"/>
      <c r="J27" s="120"/>
      <c r="K27" s="120"/>
      <c r="L27" s="24" t="s">
        <v>186</v>
      </c>
      <c r="M27" s="15" t="s">
        <v>184</v>
      </c>
      <c r="N27" s="120"/>
      <c r="O27" s="120"/>
      <c r="P27" s="120"/>
      <c r="Q27" s="15" t="s">
        <v>184</v>
      </c>
      <c r="R27" s="120"/>
      <c r="S27" s="120"/>
      <c r="T27" s="120"/>
      <c r="U27" s="279"/>
      <c r="V27" s="279"/>
      <c r="W27" s="279"/>
      <c r="X27" s="279"/>
      <c r="Y27" s="279"/>
      <c r="Z27" s="280"/>
      <c r="AA27" s="271" t="s">
        <v>14</v>
      </c>
      <c r="AB27" s="273"/>
      <c r="AC27" s="274"/>
      <c r="AD27" s="274"/>
      <c r="AE27" s="274"/>
      <c r="AF27" s="274"/>
      <c r="AG27" s="274"/>
      <c r="AH27" s="274"/>
      <c r="AI27" s="274"/>
      <c r="AJ27" s="274"/>
      <c r="AK27" s="158" t="s">
        <v>15</v>
      </c>
      <c r="AL27" s="117"/>
      <c r="AM27" s="117"/>
      <c r="AN27" s="117"/>
      <c r="AO27" s="117"/>
      <c r="AP27" s="117"/>
      <c r="AQ27" s="117"/>
      <c r="AR27" s="117"/>
      <c r="AS27" s="117"/>
      <c r="AT27" s="128"/>
    </row>
    <row r="28" spans="2:52" ht="23.1" customHeight="1" x14ac:dyDescent="0.15">
      <c r="B28" s="109" t="s">
        <v>16</v>
      </c>
      <c r="C28" s="110"/>
      <c r="D28" s="110"/>
      <c r="E28" s="110"/>
      <c r="F28" s="110"/>
      <c r="G28" s="111"/>
      <c r="H28" s="17" t="s">
        <v>185</v>
      </c>
      <c r="I28" s="120"/>
      <c r="J28" s="120"/>
      <c r="K28" s="120"/>
      <c r="L28" s="17" t="s">
        <v>186</v>
      </c>
      <c r="M28" s="15" t="s">
        <v>184</v>
      </c>
      <c r="N28" s="120"/>
      <c r="O28" s="120"/>
      <c r="P28" s="120"/>
      <c r="Q28" s="15" t="s">
        <v>184</v>
      </c>
      <c r="R28" s="120"/>
      <c r="S28" s="120"/>
      <c r="T28" s="120"/>
      <c r="U28" s="120"/>
      <c r="V28" s="120"/>
      <c r="W28" s="120"/>
      <c r="X28" s="120"/>
      <c r="Y28" s="120"/>
      <c r="Z28" s="121"/>
      <c r="AA28" s="272"/>
      <c r="AB28" s="275"/>
      <c r="AC28" s="276"/>
      <c r="AD28" s="276"/>
      <c r="AE28" s="276"/>
      <c r="AF28" s="276"/>
      <c r="AG28" s="276"/>
      <c r="AH28" s="276"/>
      <c r="AI28" s="276"/>
      <c r="AJ28" s="276"/>
      <c r="AK28" s="159"/>
      <c r="AL28" s="277"/>
      <c r="AM28" s="277"/>
      <c r="AN28" s="277"/>
      <c r="AO28" s="277"/>
      <c r="AP28" s="277"/>
      <c r="AQ28" s="277"/>
      <c r="AR28" s="277"/>
      <c r="AS28" s="277"/>
      <c r="AT28" s="278"/>
    </row>
    <row r="29" spans="2:52" ht="23.1" customHeight="1" x14ac:dyDescent="0.15">
      <c r="B29" s="100" t="s">
        <v>17</v>
      </c>
      <c r="C29" s="101"/>
      <c r="D29" s="101"/>
      <c r="E29" s="101"/>
      <c r="F29" s="101"/>
      <c r="G29" s="102"/>
      <c r="H29" s="293" t="s">
        <v>189</v>
      </c>
      <c r="I29" s="294"/>
      <c r="J29" s="294"/>
      <c r="K29" s="294"/>
      <c r="L29" s="295"/>
      <c r="M29" s="294"/>
      <c r="N29" s="294"/>
      <c r="O29" s="294"/>
      <c r="P29" s="296"/>
      <c r="Q29" s="289" t="s">
        <v>258</v>
      </c>
      <c r="R29" s="290"/>
      <c r="S29" s="290"/>
      <c r="T29" s="290"/>
      <c r="U29" s="281" t="s">
        <v>343</v>
      </c>
      <c r="V29" s="282"/>
      <c r="W29" s="282"/>
      <c r="X29" s="282"/>
      <c r="Y29" s="282"/>
      <c r="Z29" s="303"/>
      <c r="AA29" s="287" t="s">
        <v>18</v>
      </c>
      <c r="AB29" s="281" t="s">
        <v>262</v>
      </c>
      <c r="AC29" s="282"/>
      <c r="AD29" s="282"/>
      <c r="AE29" s="282"/>
      <c r="AF29" s="282"/>
      <c r="AG29" s="282"/>
      <c r="AH29" s="282"/>
      <c r="AI29" s="282"/>
      <c r="AJ29" s="282"/>
      <c r="AK29" s="282"/>
      <c r="AL29" s="282"/>
      <c r="AM29" s="282"/>
      <c r="AN29" s="282"/>
      <c r="AO29" s="282"/>
      <c r="AP29" s="282"/>
      <c r="AQ29" s="282"/>
      <c r="AR29" s="282"/>
      <c r="AS29" s="282"/>
      <c r="AT29" s="283"/>
      <c r="AU29" s="13"/>
    </row>
    <row r="30" spans="2:52" ht="48" customHeight="1" thickBot="1" x14ac:dyDescent="0.2">
      <c r="B30" s="112"/>
      <c r="C30" s="113"/>
      <c r="D30" s="113"/>
      <c r="E30" s="113"/>
      <c r="F30" s="113"/>
      <c r="G30" s="114"/>
      <c r="H30" s="297"/>
      <c r="I30" s="298"/>
      <c r="J30" s="298"/>
      <c r="K30" s="298"/>
      <c r="L30" s="298"/>
      <c r="M30" s="298"/>
      <c r="N30" s="298"/>
      <c r="O30" s="298"/>
      <c r="P30" s="299"/>
      <c r="Q30" s="291"/>
      <c r="R30" s="292"/>
      <c r="S30" s="292"/>
      <c r="T30" s="292"/>
      <c r="U30" s="300" t="s">
        <v>358</v>
      </c>
      <c r="V30" s="301"/>
      <c r="W30" s="301"/>
      <c r="X30" s="301"/>
      <c r="Y30" s="301"/>
      <c r="Z30" s="302"/>
      <c r="AA30" s="288"/>
      <c r="AB30" s="284"/>
      <c r="AC30" s="285"/>
      <c r="AD30" s="285"/>
      <c r="AE30" s="285"/>
      <c r="AF30" s="285"/>
      <c r="AG30" s="285"/>
      <c r="AH30" s="285"/>
      <c r="AI30" s="285"/>
      <c r="AJ30" s="285"/>
      <c r="AK30" s="285"/>
      <c r="AL30" s="285"/>
      <c r="AM30" s="285"/>
      <c r="AN30" s="285"/>
      <c r="AO30" s="285"/>
      <c r="AP30" s="285"/>
      <c r="AQ30" s="285"/>
      <c r="AR30" s="285"/>
      <c r="AS30" s="285"/>
      <c r="AT30" s="286"/>
    </row>
    <row r="31" spans="2:52" ht="21.75" customHeight="1" thickTop="1" x14ac:dyDescent="0.15">
      <c r="B31" s="160" t="s">
        <v>19</v>
      </c>
      <c r="C31" s="161"/>
      <c r="D31" s="161"/>
      <c r="E31" s="161"/>
      <c r="F31" s="161"/>
      <c r="G31" s="161"/>
      <c r="H31" s="161"/>
      <c r="I31" s="161"/>
      <c r="J31" s="161"/>
      <c r="K31" s="161"/>
      <c r="L31" s="161"/>
      <c r="M31" s="161"/>
      <c r="N31" s="161"/>
      <c r="O31" s="161"/>
      <c r="P31" s="161"/>
      <c r="Q31" s="161"/>
      <c r="R31" s="161"/>
      <c r="S31" s="161"/>
      <c r="T31" s="161"/>
      <c r="U31" s="161"/>
      <c r="V31" s="161"/>
      <c r="W31" s="161"/>
      <c r="X31" s="161"/>
      <c r="Y31" s="161"/>
      <c r="Z31" s="161"/>
      <c r="AA31" s="161"/>
      <c r="AB31" s="161"/>
      <c r="AC31" s="161"/>
      <c r="AD31" s="161"/>
      <c r="AE31" s="161"/>
      <c r="AF31" s="161"/>
      <c r="AG31" s="161"/>
      <c r="AH31" s="161"/>
      <c r="AI31" s="161"/>
      <c r="AJ31" s="161"/>
      <c r="AK31" s="161"/>
      <c r="AL31" s="161"/>
      <c r="AM31" s="161"/>
      <c r="AN31" s="161"/>
      <c r="AO31" s="161"/>
      <c r="AP31" s="161"/>
      <c r="AQ31" s="161"/>
      <c r="AR31" s="161"/>
      <c r="AS31" s="161"/>
      <c r="AT31" s="162"/>
    </row>
    <row r="32" spans="2:52" ht="32.450000000000003" customHeight="1" x14ac:dyDescent="0.15">
      <c r="B32" s="150" t="s">
        <v>20</v>
      </c>
      <c r="C32" s="151"/>
      <c r="D32" s="125" t="s">
        <v>341</v>
      </c>
      <c r="E32" s="126"/>
      <c r="F32" s="126"/>
      <c r="G32" s="126"/>
      <c r="H32" s="126"/>
      <c r="I32" s="126"/>
      <c r="J32" s="126"/>
      <c r="K32" s="126"/>
      <c r="L32" s="126"/>
      <c r="M32" s="127"/>
      <c r="N32" s="125" t="s">
        <v>326</v>
      </c>
      <c r="O32" s="126"/>
      <c r="P32" s="126"/>
      <c r="Q32" s="126"/>
      <c r="R32" s="126"/>
      <c r="S32" s="126"/>
      <c r="T32" s="126"/>
      <c r="U32" s="127"/>
      <c r="V32" s="125" t="s">
        <v>197</v>
      </c>
      <c r="W32" s="126"/>
      <c r="X32" s="126"/>
      <c r="Y32" s="126"/>
      <c r="Z32" s="126"/>
      <c r="AA32" s="126"/>
      <c r="AB32" s="126"/>
      <c r="AC32" s="126"/>
      <c r="AD32" s="127"/>
      <c r="AE32" s="125" t="s">
        <v>345</v>
      </c>
      <c r="AF32" s="126"/>
      <c r="AG32" s="126"/>
      <c r="AH32" s="126"/>
      <c r="AI32" s="127"/>
      <c r="AJ32" s="125" t="s">
        <v>344</v>
      </c>
      <c r="AK32" s="126"/>
      <c r="AL32" s="127"/>
      <c r="AM32" s="154" t="s">
        <v>22</v>
      </c>
      <c r="AN32" s="154"/>
      <c r="AO32" s="154"/>
      <c r="AP32" s="154"/>
      <c r="AQ32" s="154"/>
      <c r="AR32" s="154"/>
      <c r="AS32" s="154"/>
      <c r="AT32" s="155"/>
      <c r="AU32" s="7"/>
      <c r="AV32" s="7"/>
    </row>
    <row r="33" spans="2:48" ht="59.85" customHeight="1" thickBot="1" x14ac:dyDescent="0.2">
      <c r="B33" s="115" t="s">
        <v>23</v>
      </c>
      <c r="C33" s="116"/>
      <c r="D33" s="195" t="s">
        <v>248</v>
      </c>
      <c r="E33" s="196"/>
      <c r="F33" s="196"/>
      <c r="G33" s="196"/>
      <c r="H33" s="196"/>
      <c r="I33" s="196"/>
      <c r="J33" s="196"/>
      <c r="K33" s="196"/>
      <c r="L33" s="196"/>
      <c r="M33" s="196"/>
      <c r="N33" s="122" t="s">
        <v>236</v>
      </c>
      <c r="O33" s="123"/>
      <c r="P33" s="123"/>
      <c r="Q33" s="123"/>
      <c r="R33" s="123"/>
      <c r="S33" s="123"/>
      <c r="T33" s="123"/>
      <c r="U33" s="124"/>
      <c r="V33" s="122" t="s">
        <v>236</v>
      </c>
      <c r="W33" s="123"/>
      <c r="X33" s="123"/>
      <c r="Y33" s="123"/>
      <c r="Z33" s="123"/>
      <c r="AA33" s="123"/>
      <c r="AB33" s="123"/>
      <c r="AC33" s="123"/>
      <c r="AD33" s="124"/>
      <c r="AE33" s="166" t="s">
        <v>249</v>
      </c>
      <c r="AF33" s="167"/>
      <c r="AG33" s="167"/>
      <c r="AH33" s="167"/>
      <c r="AI33" s="168"/>
      <c r="AJ33" s="122" t="s">
        <v>317</v>
      </c>
      <c r="AK33" s="123"/>
      <c r="AL33" s="124"/>
      <c r="AM33" s="156"/>
      <c r="AN33" s="156"/>
      <c r="AO33" s="156"/>
      <c r="AP33" s="156"/>
      <c r="AQ33" s="156"/>
      <c r="AR33" s="156"/>
      <c r="AS33" s="156"/>
      <c r="AT33" s="157"/>
      <c r="AU33" s="7"/>
      <c r="AV33" s="7"/>
    </row>
    <row r="34" spans="2:48" ht="35.1" customHeight="1" thickTop="1" thickBot="1" x14ac:dyDescent="0.2">
      <c r="B34" s="152" t="s">
        <v>24</v>
      </c>
      <c r="C34" s="153"/>
      <c r="D34" s="169" t="s">
        <v>356</v>
      </c>
      <c r="E34" s="170"/>
      <c r="F34" s="170"/>
      <c r="G34" s="170"/>
      <c r="H34" s="170"/>
      <c r="I34" s="170"/>
      <c r="J34" s="170"/>
      <c r="K34" s="170"/>
      <c r="L34" s="170"/>
      <c r="M34" s="170"/>
      <c r="N34" s="179" t="str">
        <f>IFERROR(INDEX(対象競技・パッケージ一覧!B:B, MATCH(D34,対象競技・パッケージ一覧!C:C,0)),"")</f>
        <v>野球セットC</v>
      </c>
      <c r="O34" s="180"/>
      <c r="P34" s="180"/>
      <c r="Q34" s="180"/>
      <c r="R34" s="180"/>
      <c r="S34" s="180"/>
      <c r="T34" s="180"/>
      <c r="U34" s="181"/>
      <c r="V34" s="177" t="str">
        <f>IFERROR(VLOOKUP(D34,対象競技・パッケージ一覧!C$2:P$128,5,FALSE),"")</f>
        <v>豊橋市民球場</v>
      </c>
      <c r="W34" s="177"/>
      <c r="X34" s="177"/>
      <c r="Y34" s="177"/>
      <c r="Z34" s="177"/>
      <c r="AA34" s="177"/>
      <c r="AB34" s="177"/>
      <c r="AC34" s="177"/>
      <c r="AD34" s="178"/>
      <c r="AE34" s="169">
        <v>3</v>
      </c>
      <c r="AF34" s="170"/>
      <c r="AG34" s="170"/>
      <c r="AH34" s="171"/>
      <c r="AI34" s="80" t="s">
        <v>188</v>
      </c>
      <c r="AJ34" s="169">
        <v>72</v>
      </c>
      <c r="AK34" s="171"/>
      <c r="AL34" s="80" t="s">
        <v>26</v>
      </c>
      <c r="AM34" s="163">
        <f>IFERROR(
  INDEX(対象競技・パッケージ一覧!R:R, MATCH(D34,対象競技・パッケージ一覧!C:C,0)) * AE34,
  ""
)</f>
        <v>180000</v>
      </c>
      <c r="AN34" s="164"/>
      <c r="AO34" s="164"/>
      <c r="AP34" s="164"/>
      <c r="AQ34" s="164"/>
      <c r="AR34" s="164"/>
      <c r="AS34" s="165"/>
      <c r="AT34" s="81" t="s">
        <v>27</v>
      </c>
      <c r="AU34" s="10"/>
      <c r="AV34" s="8"/>
    </row>
    <row r="35" spans="2:48" ht="35.1" customHeight="1" thickTop="1" x14ac:dyDescent="0.15">
      <c r="B35" s="93" t="s">
        <v>28</v>
      </c>
      <c r="C35" s="94"/>
      <c r="D35" s="205"/>
      <c r="E35" s="206"/>
      <c r="F35" s="206"/>
      <c r="G35" s="206"/>
      <c r="H35" s="206"/>
      <c r="I35" s="206"/>
      <c r="J35" s="206"/>
      <c r="K35" s="206"/>
      <c r="L35" s="206"/>
      <c r="M35" s="207"/>
      <c r="N35" s="182" t="str">
        <f>IFERROR(INDEX(対象競技・パッケージ一覧!B:B, MATCH(D35,対象競技・パッケージ一覧!C:C,0)),"")</f>
        <v/>
      </c>
      <c r="O35" s="183"/>
      <c r="P35" s="183"/>
      <c r="Q35" s="183"/>
      <c r="R35" s="183"/>
      <c r="S35" s="183"/>
      <c r="T35" s="183"/>
      <c r="U35" s="184"/>
      <c r="V35" s="183" t="str">
        <f>IFERROR(VLOOKUP(D35,対象競技・パッケージ一覧!C$2:P$128,5,FALSE),"")</f>
        <v/>
      </c>
      <c r="W35" s="183"/>
      <c r="X35" s="183"/>
      <c r="Y35" s="183"/>
      <c r="Z35" s="183"/>
      <c r="AA35" s="183"/>
      <c r="AB35" s="183"/>
      <c r="AC35" s="183"/>
      <c r="AD35" s="184"/>
      <c r="AE35" s="172"/>
      <c r="AF35" s="172"/>
      <c r="AG35" s="172"/>
      <c r="AH35" s="173"/>
      <c r="AI35" s="82" t="s">
        <v>188</v>
      </c>
      <c r="AJ35" s="318" t="str">
        <f>IFERROR((VLOOKUP(D35,対象競技・パッケージ一覧!C$2:P$128,13,FALSE))*AE35,"")</f>
        <v/>
      </c>
      <c r="AK35" s="319"/>
      <c r="AL35" s="82" t="s">
        <v>26</v>
      </c>
      <c r="AM35" s="83" t="str">
        <f>IFERROR(
  N(INDEX(対象競技・パッケージ一覧!R:R, MATCH(D35,対象競技・パッケージ一覧!C:C,0))) * AE35,
  ""
)</f>
        <v/>
      </c>
      <c r="AN35" s="84"/>
      <c r="AO35" s="84"/>
      <c r="AP35" s="84"/>
      <c r="AQ35" s="84"/>
      <c r="AR35" s="84"/>
      <c r="AS35" s="85"/>
      <c r="AT35" s="23" t="s">
        <v>27</v>
      </c>
      <c r="AU35" s="10"/>
      <c r="AV35" s="8"/>
    </row>
    <row r="36" spans="2:48" customFormat="1" ht="35.1" customHeight="1" x14ac:dyDescent="0.15">
      <c r="B36" s="95" t="s">
        <v>29</v>
      </c>
      <c r="C36" s="96"/>
      <c r="D36" s="185"/>
      <c r="E36" s="186"/>
      <c r="F36" s="186"/>
      <c r="G36" s="186"/>
      <c r="H36" s="186"/>
      <c r="I36" s="186"/>
      <c r="J36" s="186"/>
      <c r="K36" s="186"/>
      <c r="L36" s="186"/>
      <c r="M36" s="187"/>
      <c r="N36" s="90" t="str">
        <f>IFERROR(INDEX(対象競技・パッケージ一覧!B:B, MATCH(D36,対象競技・パッケージ一覧!C:C,0)),"")</f>
        <v/>
      </c>
      <c r="O36" s="91"/>
      <c r="P36" s="91"/>
      <c r="Q36" s="91"/>
      <c r="R36" s="91"/>
      <c r="S36" s="91"/>
      <c r="T36" s="91"/>
      <c r="U36" s="92"/>
      <c r="V36" s="91" t="str">
        <f>IFERROR(VLOOKUP(D36,対象競技・パッケージ一覧!C$2:P$128,5,FALSE),"")</f>
        <v/>
      </c>
      <c r="W36" s="91"/>
      <c r="X36" s="91"/>
      <c r="Y36" s="91"/>
      <c r="Z36" s="91"/>
      <c r="AA36" s="91"/>
      <c r="AB36" s="91"/>
      <c r="AC36" s="91"/>
      <c r="AD36" s="92"/>
      <c r="AE36" s="174"/>
      <c r="AF36" s="175"/>
      <c r="AG36" s="175"/>
      <c r="AH36" s="176"/>
      <c r="AI36" s="82" t="s">
        <v>188</v>
      </c>
      <c r="AJ36" s="320" t="str">
        <f>IFERROR((VLOOKUP(D36,対象競技・パッケージ一覧!C$2:P$128,13,FALSE))*AE36,"")</f>
        <v/>
      </c>
      <c r="AK36" s="321"/>
      <c r="AL36" s="82" t="s">
        <v>26</v>
      </c>
      <c r="AM36" s="83" t="str">
        <f>IFERROR(
  N(INDEX(対象競技・パッケージ一覧!R:R, MATCH(D36,対象競技・パッケージ一覧!C:C,0))) * AE36,
  ""
)</f>
        <v/>
      </c>
      <c r="AN36" s="84"/>
      <c r="AO36" s="84"/>
      <c r="AP36" s="84"/>
      <c r="AQ36" s="84"/>
      <c r="AR36" s="84"/>
      <c r="AS36" s="85"/>
      <c r="AT36" s="23" t="s">
        <v>27</v>
      </c>
      <c r="AU36" s="11"/>
    </row>
    <row r="37" spans="2:48" customFormat="1" ht="35.1" customHeight="1" x14ac:dyDescent="0.15">
      <c r="B37" s="86" t="s">
        <v>30</v>
      </c>
      <c r="C37" s="87"/>
      <c r="D37" s="185"/>
      <c r="E37" s="186"/>
      <c r="F37" s="186"/>
      <c r="G37" s="186"/>
      <c r="H37" s="186"/>
      <c r="I37" s="186"/>
      <c r="J37" s="186"/>
      <c r="K37" s="186"/>
      <c r="L37" s="186"/>
      <c r="M37" s="187"/>
      <c r="N37" s="90" t="str">
        <f>IFERROR(INDEX(対象競技・パッケージ一覧!B:B, MATCH(D37,対象競技・パッケージ一覧!C:C,0)),"")</f>
        <v/>
      </c>
      <c r="O37" s="91"/>
      <c r="P37" s="91"/>
      <c r="Q37" s="91"/>
      <c r="R37" s="91"/>
      <c r="S37" s="91"/>
      <c r="T37" s="91"/>
      <c r="U37" s="92"/>
      <c r="V37" s="91" t="str">
        <f>IFERROR(VLOOKUP(D37,対象競技・パッケージ一覧!C$2:P$128,5,FALSE),"")</f>
        <v/>
      </c>
      <c r="W37" s="91"/>
      <c r="X37" s="91"/>
      <c r="Y37" s="91"/>
      <c r="Z37" s="91"/>
      <c r="AA37" s="91"/>
      <c r="AB37" s="91"/>
      <c r="AC37" s="91"/>
      <c r="AD37" s="92"/>
      <c r="AE37" s="174"/>
      <c r="AF37" s="175"/>
      <c r="AG37" s="175"/>
      <c r="AH37" s="176"/>
      <c r="AI37" s="82" t="s">
        <v>188</v>
      </c>
      <c r="AJ37" s="320" t="str">
        <f>IFERROR((VLOOKUP(D37,対象競技・パッケージ一覧!C$2:P$128,13,FALSE))*AE37,"")</f>
        <v/>
      </c>
      <c r="AK37" s="321"/>
      <c r="AL37" s="82" t="s">
        <v>26</v>
      </c>
      <c r="AM37" s="83" t="str">
        <f>IFERROR(
  N(INDEX(対象競技・パッケージ一覧!R:R, MATCH(D37,対象競技・パッケージ一覧!C:C,0))) * AE37,
  ""
)</f>
        <v/>
      </c>
      <c r="AN37" s="84"/>
      <c r="AO37" s="84"/>
      <c r="AP37" s="84"/>
      <c r="AQ37" s="84"/>
      <c r="AR37" s="84"/>
      <c r="AS37" s="85"/>
      <c r="AT37" s="23" t="s">
        <v>27</v>
      </c>
      <c r="AU37" s="12"/>
    </row>
    <row r="38" spans="2:48" ht="35.1" customHeight="1" x14ac:dyDescent="0.15">
      <c r="B38" s="86" t="s">
        <v>31</v>
      </c>
      <c r="C38" s="87"/>
      <c r="D38" s="185"/>
      <c r="E38" s="186"/>
      <c r="F38" s="186"/>
      <c r="G38" s="186"/>
      <c r="H38" s="186"/>
      <c r="I38" s="186"/>
      <c r="J38" s="186"/>
      <c r="K38" s="186"/>
      <c r="L38" s="186"/>
      <c r="M38" s="187"/>
      <c r="N38" s="90" t="str">
        <f>IFERROR(INDEX(対象競技・パッケージ一覧!B:B, MATCH(D38,対象競技・パッケージ一覧!C:C,0)),"")</f>
        <v/>
      </c>
      <c r="O38" s="91"/>
      <c r="P38" s="91"/>
      <c r="Q38" s="91"/>
      <c r="R38" s="91"/>
      <c r="S38" s="91"/>
      <c r="T38" s="91"/>
      <c r="U38" s="92"/>
      <c r="V38" s="90" t="str">
        <f>IFERROR(VLOOKUP(D38,対象競技・パッケージ一覧!C$2:P$128,5,FALSE),"")</f>
        <v/>
      </c>
      <c r="W38" s="91"/>
      <c r="X38" s="91"/>
      <c r="Y38" s="91"/>
      <c r="Z38" s="91"/>
      <c r="AA38" s="91"/>
      <c r="AB38" s="91"/>
      <c r="AC38" s="91"/>
      <c r="AD38" s="92"/>
      <c r="AE38" s="174"/>
      <c r="AF38" s="175"/>
      <c r="AG38" s="175"/>
      <c r="AH38" s="176"/>
      <c r="AI38" s="82" t="s">
        <v>188</v>
      </c>
      <c r="AJ38" s="320" t="str">
        <f>IFERROR((VLOOKUP(D38,対象競技・パッケージ一覧!C$2:P$128,13,FALSE))*AE38,"")</f>
        <v/>
      </c>
      <c r="AK38" s="321"/>
      <c r="AL38" s="82" t="s">
        <v>26</v>
      </c>
      <c r="AM38" s="83" t="str">
        <f>IFERROR(
  N(INDEX(対象競技・パッケージ一覧!R:R, MATCH(D38,対象競技・パッケージ一覧!C:C,0))) * AE38,
  ""
)</f>
        <v/>
      </c>
      <c r="AN38" s="84"/>
      <c r="AO38" s="84"/>
      <c r="AP38" s="84"/>
      <c r="AQ38" s="84"/>
      <c r="AR38" s="84"/>
      <c r="AS38" s="85"/>
      <c r="AT38" s="23" t="s">
        <v>27</v>
      </c>
    </row>
    <row r="39" spans="2:48" ht="35.1" customHeight="1" x14ac:dyDescent="0.15">
      <c r="B39" s="86" t="s">
        <v>32</v>
      </c>
      <c r="C39" s="87"/>
      <c r="D39" s="185"/>
      <c r="E39" s="186"/>
      <c r="F39" s="186"/>
      <c r="G39" s="186"/>
      <c r="H39" s="186"/>
      <c r="I39" s="186"/>
      <c r="J39" s="186"/>
      <c r="K39" s="186"/>
      <c r="L39" s="186"/>
      <c r="M39" s="187"/>
      <c r="N39" s="90" t="str">
        <f>IFERROR(INDEX(対象競技・パッケージ一覧!B:B, MATCH(D39,対象競技・パッケージ一覧!C:C,0)),"")</f>
        <v/>
      </c>
      <c r="O39" s="91"/>
      <c r="P39" s="91"/>
      <c r="Q39" s="91"/>
      <c r="R39" s="91"/>
      <c r="S39" s="91"/>
      <c r="T39" s="91"/>
      <c r="U39" s="92"/>
      <c r="V39" s="90" t="str">
        <f>IFERROR(VLOOKUP(D39,対象競技・パッケージ一覧!C$2:P$128,5,FALSE),"")</f>
        <v/>
      </c>
      <c r="W39" s="91"/>
      <c r="X39" s="91"/>
      <c r="Y39" s="91"/>
      <c r="Z39" s="91"/>
      <c r="AA39" s="91"/>
      <c r="AB39" s="91"/>
      <c r="AC39" s="91"/>
      <c r="AD39" s="92"/>
      <c r="AE39" s="174"/>
      <c r="AF39" s="175"/>
      <c r="AG39" s="175"/>
      <c r="AH39" s="176"/>
      <c r="AI39" s="82" t="s">
        <v>188</v>
      </c>
      <c r="AJ39" s="320" t="str">
        <f>IFERROR((VLOOKUP(D39,対象競技・パッケージ一覧!C$2:P$128,13,FALSE))*AE39,"")</f>
        <v/>
      </c>
      <c r="AK39" s="321"/>
      <c r="AL39" s="82" t="s">
        <v>26</v>
      </c>
      <c r="AM39" s="83" t="str">
        <f>IFERROR(
  N(INDEX(対象競技・パッケージ一覧!R:R, MATCH(D39,対象競技・パッケージ一覧!C:C,0))) * AE39,
  ""
)</f>
        <v/>
      </c>
      <c r="AN39" s="84"/>
      <c r="AO39" s="84"/>
      <c r="AP39" s="84"/>
      <c r="AQ39" s="84"/>
      <c r="AR39" s="84"/>
      <c r="AS39" s="85"/>
      <c r="AT39" s="23" t="s">
        <v>27</v>
      </c>
    </row>
    <row r="40" spans="2:48" ht="35.1" customHeight="1" x14ac:dyDescent="0.15">
      <c r="B40" s="88" t="s">
        <v>33</v>
      </c>
      <c r="C40" s="89"/>
      <c r="D40" s="185"/>
      <c r="E40" s="186"/>
      <c r="F40" s="186"/>
      <c r="G40" s="186"/>
      <c r="H40" s="186"/>
      <c r="I40" s="186"/>
      <c r="J40" s="186"/>
      <c r="K40" s="186"/>
      <c r="L40" s="186"/>
      <c r="M40" s="187"/>
      <c r="N40" s="90" t="str">
        <f>IFERROR(INDEX(対象競技・パッケージ一覧!B:B, MATCH(D40,対象競技・パッケージ一覧!C:C,0)),"")</f>
        <v/>
      </c>
      <c r="O40" s="91"/>
      <c r="P40" s="91"/>
      <c r="Q40" s="91"/>
      <c r="R40" s="91"/>
      <c r="S40" s="91"/>
      <c r="T40" s="91"/>
      <c r="U40" s="92"/>
      <c r="V40" s="90" t="str">
        <f>IFERROR(VLOOKUP(D40,対象競技・パッケージ一覧!C$2:P$128,5,FALSE),"")</f>
        <v/>
      </c>
      <c r="W40" s="91"/>
      <c r="X40" s="91"/>
      <c r="Y40" s="91"/>
      <c r="Z40" s="91"/>
      <c r="AA40" s="91"/>
      <c r="AB40" s="91"/>
      <c r="AC40" s="91"/>
      <c r="AD40" s="92"/>
      <c r="AE40" s="174"/>
      <c r="AF40" s="175"/>
      <c r="AG40" s="175"/>
      <c r="AH40" s="176"/>
      <c r="AI40" s="82" t="s">
        <v>188</v>
      </c>
      <c r="AJ40" s="320" t="str">
        <f>IFERROR((VLOOKUP(D40,対象競技・パッケージ一覧!C$2:P$128,13,FALSE))*AE40,"")</f>
        <v/>
      </c>
      <c r="AK40" s="321"/>
      <c r="AL40" s="82" t="s">
        <v>26</v>
      </c>
      <c r="AM40" s="83" t="str">
        <f>IFERROR(
  N(INDEX(対象競技・パッケージ一覧!R:R, MATCH(D40,対象競技・パッケージ一覧!C:C,0))) * AE40,
  ""
)</f>
        <v/>
      </c>
      <c r="AN40" s="84"/>
      <c r="AO40" s="84"/>
      <c r="AP40" s="84"/>
      <c r="AQ40" s="84"/>
      <c r="AR40" s="84"/>
      <c r="AS40" s="85"/>
      <c r="AT40" s="23" t="s">
        <v>27</v>
      </c>
    </row>
    <row r="41" spans="2:48" customFormat="1" ht="35.1" customHeight="1" x14ac:dyDescent="0.15">
      <c r="B41" s="86" t="s">
        <v>34</v>
      </c>
      <c r="C41" s="87"/>
      <c r="D41" s="185"/>
      <c r="E41" s="186"/>
      <c r="F41" s="186"/>
      <c r="G41" s="186"/>
      <c r="H41" s="186"/>
      <c r="I41" s="186"/>
      <c r="J41" s="186"/>
      <c r="K41" s="186"/>
      <c r="L41" s="186"/>
      <c r="M41" s="187"/>
      <c r="N41" s="90" t="str">
        <f>IFERROR(INDEX(対象競技・パッケージ一覧!B:B, MATCH(D41,対象競技・パッケージ一覧!C:C,0)),"")</f>
        <v/>
      </c>
      <c r="O41" s="91"/>
      <c r="P41" s="91"/>
      <c r="Q41" s="91"/>
      <c r="R41" s="91"/>
      <c r="S41" s="91"/>
      <c r="T41" s="91"/>
      <c r="U41" s="92"/>
      <c r="V41" s="90" t="str">
        <f>IFERROR(VLOOKUP(D41,対象競技・パッケージ一覧!C$2:P$128,5,FALSE),"")</f>
        <v/>
      </c>
      <c r="W41" s="91"/>
      <c r="X41" s="91"/>
      <c r="Y41" s="91"/>
      <c r="Z41" s="91"/>
      <c r="AA41" s="91"/>
      <c r="AB41" s="91"/>
      <c r="AC41" s="91"/>
      <c r="AD41" s="92"/>
      <c r="AE41" s="174"/>
      <c r="AF41" s="175"/>
      <c r="AG41" s="175"/>
      <c r="AH41" s="176"/>
      <c r="AI41" s="82" t="s">
        <v>188</v>
      </c>
      <c r="AJ41" s="320" t="str">
        <f>IFERROR((VLOOKUP(D41,対象競技・パッケージ一覧!C$2:P$128,13,FALSE))*AE41,"")</f>
        <v/>
      </c>
      <c r="AK41" s="321"/>
      <c r="AL41" s="82" t="s">
        <v>26</v>
      </c>
      <c r="AM41" s="83" t="str">
        <f>IFERROR(
  N(INDEX(対象競技・パッケージ一覧!R:R, MATCH(D41,対象競技・パッケージ一覧!C:C,0))) * AE41,
  ""
)</f>
        <v/>
      </c>
      <c r="AN41" s="84"/>
      <c r="AO41" s="84"/>
      <c r="AP41" s="84"/>
      <c r="AQ41" s="84"/>
      <c r="AR41" s="84"/>
      <c r="AS41" s="85"/>
      <c r="AT41" s="23" t="s">
        <v>27</v>
      </c>
      <c r="AU41" s="10"/>
    </row>
    <row r="42" spans="2:48" customFormat="1" ht="35.1" customHeight="1" x14ac:dyDescent="0.15">
      <c r="B42" s="86" t="s">
        <v>35</v>
      </c>
      <c r="C42" s="87"/>
      <c r="D42" s="185"/>
      <c r="E42" s="186"/>
      <c r="F42" s="186"/>
      <c r="G42" s="186"/>
      <c r="H42" s="186"/>
      <c r="I42" s="186"/>
      <c r="J42" s="186"/>
      <c r="K42" s="186"/>
      <c r="L42" s="186"/>
      <c r="M42" s="187"/>
      <c r="N42" s="90" t="str">
        <f>IFERROR(INDEX(対象競技・パッケージ一覧!B:B, MATCH(D42,対象競技・パッケージ一覧!C:C,0)),"")</f>
        <v/>
      </c>
      <c r="O42" s="91"/>
      <c r="P42" s="91"/>
      <c r="Q42" s="91"/>
      <c r="R42" s="91"/>
      <c r="S42" s="91"/>
      <c r="T42" s="91"/>
      <c r="U42" s="92"/>
      <c r="V42" s="90" t="str">
        <f>IFERROR(VLOOKUP(D42,対象競技・パッケージ一覧!C$2:P$128,5,FALSE),"")</f>
        <v/>
      </c>
      <c r="W42" s="91"/>
      <c r="X42" s="91"/>
      <c r="Y42" s="91"/>
      <c r="Z42" s="91"/>
      <c r="AA42" s="91"/>
      <c r="AB42" s="91"/>
      <c r="AC42" s="91"/>
      <c r="AD42" s="92"/>
      <c r="AE42" s="174"/>
      <c r="AF42" s="175"/>
      <c r="AG42" s="175"/>
      <c r="AH42" s="176"/>
      <c r="AI42" s="82" t="s">
        <v>188</v>
      </c>
      <c r="AJ42" s="320" t="str">
        <f>IFERROR((VLOOKUP(D42,対象競技・パッケージ一覧!C$2:P$128,13,FALSE))*AE42,"")</f>
        <v/>
      </c>
      <c r="AK42" s="321"/>
      <c r="AL42" s="82" t="s">
        <v>26</v>
      </c>
      <c r="AM42" s="83" t="str">
        <f>IFERROR(
  N(INDEX(対象競技・パッケージ一覧!R:R, MATCH(D42,対象競技・パッケージ一覧!C:C,0))) * AE42,
  ""
)</f>
        <v/>
      </c>
      <c r="AN42" s="84"/>
      <c r="AO42" s="84"/>
      <c r="AP42" s="84"/>
      <c r="AQ42" s="84"/>
      <c r="AR42" s="84"/>
      <c r="AS42" s="85"/>
      <c r="AT42" s="23" t="s">
        <v>27</v>
      </c>
    </row>
    <row r="43" spans="2:48" ht="35.1" customHeight="1" x14ac:dyDescent="0.15">
      <c r="B43" s="86" t="s">
        <v>36</v>
      </c>
      <c r="C43" s="87"/>
      <c r="D43" s="185"/>
      <c r="E43" s="186"/>
      <c r="F43" s="186"/>
      <c r="G43" s="186"/>
      <c r="H43" s="186"/>
      <c r="I43" s="186"/>
      <c r="J43" s="186"/>
      <c r="K43" s="186"/>
      <c r="L43" s="186"/>
      <c r="M43" s="187"/>
      <c r="N43" s="90" t="str">
        <f>IFERROR(INDEX(対象競技・パッケージ一覧!B:B, MATCH(D43,対象競技・パッケージ一覧!C:C,0)),"")</f>
        <v/>
      </c>
      <c r="O43" s="91"/>
      <c r="P43" s="91"/>
      <c r="Q43" s="91"/>
      <c r="R43" s="91"/>
      <c r="S43" s="91"/>
      <c r="T43" s="91"/>
      <c r="U43" s="92"/>
      <c r="V43" s="90" t="str">
        <f>IFERROR(VLOOKUP(D43,対象競技・パッケージ一覧!C$2:P$128,5,FALSE),"")</f>
        <v/>
      </c>
      <c r="W43" s="91"/>
      <c r="X43" s="91"/>
      <c r="Y43" s="91"/>
      <c r="Z43" s="91"/>
      <c r="AA43" s="91"/>
      <c r="AB43" s="91"/>
      <c r="AC43" s="91"/>
      <c r="AD43" s="92"/>
      <c r="AE43" s="174"/>
      <c r="AF43" s="175"/>
      <c r="AG43" s="175"/>
      <c r="AH43" s="176"/>
      <c r="AI43" s="82" t="s">
        <v>188</v>
      </c>
      <c r="AJ43" s="320" t="str">
        <f>IFERROR((VLOOKUP(D43,対象競技・パッケージ一覧!C$2:P$128,13,FALSE))*AE43,"")</f>
        <v/>
      </c>
      <c r="AK43" s="321"/>
      <c r="AL43" s="82" t="s">
        <v>26</v>
      </c>
      <c r="AM43" s="83" t="str">
        <f>IFERROR(
  N(INDEX(対象競技・パッケージ一覧!R:R, MATCH(D43,対象競技・パッケージ一覧!C:C,0))) * AE43,
  ""
)</f>
        <v/>
      </c>
      <c r="AN43" s="84"/>
      <c r="AO43" s="84"/>
      <c r="AP43" s="84"/>
      <c r="AQ43" s="84"/>
      <c r="AR43" s="84"/>
      <c r="AS43" s="85"/>
      <c r="AT43" s="23" t="s">
        <v>27</v>
      </c>
    </row>
    <row r="44" spans="2:48" ht="35.1" customHeight="1" x14ac:dyDescent="0.15">
      <c r="B44" s="86" t="s">
        <v>37</v>
      </c>
      <c r="C44" s="87"/>
      <c r="D44" s="185"/>
      <c r="E44" s="186"/>
      <c r="F44" s="186"/>
      <c r="G44" s="186"/>
      <c r="H44" s="186"/>
      <c r="I44" s="186"/>
      <c r="J44" s="186"/>
      <c r="K44" s="186"/>
      <c r="L44" s="186"/>
      <c r="M44" s="187"/>
      <c r="N44" s="90" t="str">
        <f>IFERROR(INDEX(対象競技・パッケージ一覧!B:B, MATCH(D44,対象競技・パッケージ一覧!C:C,0)),"")</f>
        <v/>
      </c>
      <c r="O44" s="91"/>
      <c r="P44" s="91"/>
      <c r="Q44" s="91"/>
      <c r="R44" s="91"/>
      <c r="S44" s="91"/>
      <c r="T44" s="91"/>
      <c r="U44" s="92"/>
      <c r="V44" s="90" t="str">
        <f>IFERROR(VLOOKUP(D44,対象競技・パッケージ一覧!C$2:P$128,5,FALSE),"")</f>
        <v/>
      </c>
      <c r="W44" s="91"/>
      <c r="X44" s="91"/>
      <c r="Y44" s="91"/>
      <c r="Z44" s="91"/>
      <c r="AA44" s="91"/>
      <c r="AB44" s="91"/>
      <c r="AC44" s="91"/>
      <c r="AD44" s="92"/>
      <c r="AE44" s="174"/>
      <c r="AF44" s="175"/>
      <c r="AG44" s="175"/>
      <c r="AH44" s="176"/>
      <c r="AI44" s="82" t="s">
        <v>188</v>
      </c>
      <c r="AJ44" s="320" t="str">
        <f>IFERROR((VLOOKUP(D44,対象競技・パッケージ一覧!C$2:P$128,13,FALSE))*AE44,"")</f>
        <v/>
      </c>
      <c r="AK44" s="321"/>
      <c r="AL44" s="82" t="s">
        <v>26</v>
      </c>
      <c r="AM44" s="83" t="str">
        <f>IFERROR(
  N(INDEX(対象競技・パッケージ一覧!R:R, MATCH(D44,対象競技・パッケージ一覧!C:C,0))) * AE44,
  ""
)</f>
        <v/>
      </c>
      <c r="AN44" s="84"/>
      <c r="AO44" s="84"/>
      <c r="AP44" s="84"/>
      <c r="AQ44" s="84"/>
      <c r="AR44" s="84"/>
      <c r="AS44" s="85"/>
      <c r="AT44" s="23" t="s">
        <v>27</v>
      </c>
    </row>
    <row r="45" spans="2:48" ht="35.1" customHeight="1" x14ac:dyDescent="0.15">
      <c r="B45" s="86" t="s">
        <v>38</v>
      </c>
      <c r="C45" s="87"/>
      <c r="D45" s="185"/>
      <c r="E45" s="186"/>
      <c r="F45" s="186"/>
      <c r="G45" s="186"/>
      <c r="H45" s="186"/>
      <c r="I45" s="186"/>
      <c r="J45" s="186"/>
      <c r="K45" s="186"/>
      <c r="L45" s="186"/>
      <c r="M45" s="187"/>
      <c r="N45" s="90" t="str">
        <f>IFERROR(INDEX(対象競技・パッケージ一覧!B:B, MATCH(D45,対象競技・パッケージ一覧!C:C,0)),"")</f>
        <v/>
      </c>
      <c r="O45" s="91"/>
      <c r="P45" s="91"/>
      <c r="Q45" s="91"/>
      <c r="R45" s="91"/>
      <c r="S45" s="91"/>
      <c r="T45" s="91"/>
      <c r="U45" s="92"/>
      <c r="V45" s="91" t="str">
        <f>IFERROR(VLOOKUP(D45,対象競技・パッケージ一覧!C$2:P$128,5,FALSE),"")</f>
        <v/>
      </c>
      <c r="W45" s="91"/>
      <c r="X45" s="91"/>
      <c r="Y45" s="91"/>
      <c r="Z45" s="91"/>
      <c r="AA45" s="91"/>
      <c r="AB45" s="91"/>
      <c r="AC45" s="91"/>
      <c r="AD45" s="92"/>
      <c r="AE45" s="174"/>
      <c r="AF45" s="175"/>
      <c r="AG45" s="175"/>
      <c r="AH45" s="176"/>
      <c r="AI45" s="82" t="s">
        <v>188</v>
      </c>
      <c r="AJ45" s="320" t="str">
        <f>IFERROR((VLOOKUP(D45,対象競技・パッケージ一覧!C$2:P$128,13,FALSE))*AE45,"")</f>
        <v/>
      </c>
      <c r="AK45" s="321"/>
      <c r="AL45" s="82" t="s">
        <v>26</v>
      </c>
      <c r="AM45" s="83" t="str">
        <f>IFERROR(
  N(INDEX(対象競技・パッケージ一覧!R:R, MATCH(D45,対象競技・パッケージ一覧!C:C,0))) * AE45,
  ""
)</f>
        <v/>
      </c>
      <c r="AN45" s="84"/>
      <c r="AO45" s="84"/>
      <c r="AP45" s="84"/>
      <c r="AQ45" s="84"/>
      <c r="AR45" s="84"/>
      <c r="AS45" s="85"/>
      <c r="AT45" s="23" t="s">
        <v>27</v>
      </c>
    </row>
    <row r="46" spans="2:48" ht="35.1" customHeight="1" x14ac:dyDescent="0.15">
      <c r="B46" s="86" t="s">
        <v>39</v>
      </c>
      <c r="C46" s="87"/>
      <c r="D46" s="185"/>
      <c r="E46" s="186"/>
      <c r="F46" s="186"/>
      <c r="G46" s="186"/>
      <c r="H46" s="186"/>
      <c r="I46" s="186"/>
      <c r="J46" s="186"/>
      <c r="K46" s="186"/>
      <c r="L46" s="186"/>
      <c r="M46" s="187"/>
      <c r="N46" s="90" t="str">
        <f>IFERROR(INDEX(対象競技・パッケージ一覧!B:B, MATCH(D46,対象競技・パッケージ一覧!C:C,0)),"")</f>
        <v/>
      </c>
      <c r="O46" s="91"/>
      <c r="P46" s="91"/>
      <c r="Q46" s="91"/>
      <c r="R46" s="91"/>
      <c r="S46" s="91"/>
      <c r="T46" s="91"/>
      <c r="U46" s="92"/>
      <c r="V46" s="90" t="str">
        <f>IFERROR(VLOOKUP(D46,対象競技・パッケージ一覧!C$2:P$128,5,FALSE),"")</f>
        <v/>
      </c>
      <c r="W46" s="91"/>
      <c r="X46" s="91"/>
      <c r="Y46" s="91"/>
      <c r="Z46" s="91"/>
      <c r="AA46" s="91"/>
      <c r="AB46" s="91"/>
      <c r="AC46" s="91"/>
      <c r="AD46" s="92"/>
      <c r="AE46" s="174"/>
      <c r="AF46" s="175"/>
      <c r="AG46" s="175"/>
      <c r="AH46" s="176"/>
      <c r="AI46" s="82" t="s">
        <v>188</v>
      </c>
      <c r="AJ46" s="320" t="str">
        <f>IFERROR((VLOOKUP(D46,対象競技・パッケージ一覧!C$2:P$128,13,FALSE))*AE46,"")</f>
        <v/>
      </c>
      <c r="AK46" s="321"/>
      <c r="AL46" s="82" t="s">
        <v>26</v>
      </c>
      <c r="AM46" s="83" t="str">
        <f>IFERROR(
  N(INDEX(対象競技・パッケージ一覧!R:R, MATCH(D46,対象競技・パッケージ一覧!C:C,0))) * AE46,
  ""
)</f>
        <v/>
      </c>
      <c r="AN46" s="84"/>
      <c r="AO46" s="84"/>
      <c r="AP46" s="84"/>
      <c r="AQ46" s="84"/>
      <c r="AR46" s="84"/>
      <c r="AS46" s="85"/>
      <c r="AT46" s="23" t="s">
        <v>27</v>
      </c>
    </row>
    <row r="47" spans="2:48" ht="35.1" customHeight="1" x14ac:dyDescent="0.15">
      <c r="B47" s="86" t="s">
        <v>40</v>
      </c>
      <c r="C47" s="87"/>
      <c r="D47" s="185"/>
      <c r="E47" s="186"/>
      <c r="F47" s="186"/>
      <c r="G47" s="186"/>
      <c r="H47" s="186"/>
      <c r="I47" s="186"/>
      <c r="J47" s="186"/>
      <c r="K47" s="186"/>
      <c r="L47" s="186"/>
      <c r="M47" s="187"/>
      <c r="N47" s="90" t="str">
        <f>IFERROR(INDEX(対象競技・パッケージ一覧!B:B, MATCH(D47,対象競技・パッケージ一覧!C:C,0)),"")</f>
        <v/>
      </c>
      <c r="O47" s="91"/>
      <c r="P47" s="91"/>
      <c r="Q47" s="91"/>
      <c r="R47" s="91"/>
      <c r="S47" s="91"/>
      <c r="T47" s="91"/>
      <c r="U47" s="92"/>
      <c r="V47" s="90" t="str">
        <f>IFERROR(VLOOKUP(D47,対象競技・パッケージ一覧!C$2:P$128,5,FALSE),"")</f>
        <v/>
      </c>
      <c r="W47" s="91"/>
      <c r="X47" s="91"/>
      <c r="Y47" s="91"/>
      <c r="Z47" s="91"/>
      <c r="AA47" s="91"/>
      <c r="AB47" s="91"/>
      <c r="AC47" s="91"/>
      <c r="AD47" s="92"/>
      <c r="AE47" s="174"/>
      <c r="AF47" s="175"/>
      <c r="AG47" s="175"/>
      <c r="AH47" s="176"/>
      <c r="AI47" s="82" t="s">
        <v>188</v>
      </c>
      <c r="AJ47" s="320" t="str">
        <f>IFERROR((VLOOKUP(D47,対象競技・パッケージ一覧!C$2:P$128,13,FALSE))*AE47,"")</f>
        <v/>
      </c>
      <c r="AK47" s="321"/>
      <c r="AL47" s="82" t="s">
        <v>26</v>
      </c>
      <c r="AM47" s="83" t="str">
        <f>IFERROR(
  N(INDEX(対象競技・パッケージ一覧!R:R, MATCH(D47,対象競技・パッケージ一覧!C:C,0))) * AE47,
  ""
)</f>
        <v/>
      </c>
      <c r="AN47" s="84"/>
      <c r="AO47" s="84"/>
      <c r="AP47" s="84"/>
      <c r="AQ47" s="84"/>
      <c r="AR47" s="84"/>
      <c r="AS47" s="85"/>
      <c r="AT47" s="23" t="s">
        <v>27</v>
      </c>
    </row>
    <row r="48" spans="2:48" ht="35.1" customHeight="1" x14ac:dyDescent="0.15">
      <c r="B48" s="86" t="s">
        <v>41</v>
      </c>
      <c r="C48" s="87"/>
      <c r="D48" s="185"/>
      <c r="E48" s="186"/>
      <c r="F48" s="186"/>
      <c r="G48" s="186"/>
      <c r="H48" s="186"/>
      <c r="I48" s="186"/>
      <c r="J48" s="186"/>
      <c r="K48" s="186"/>
      <c r="L48" s="186"/>
      <c r="M48" s="187"/>
      <c r="N48" s="90" t="str">
        <f>IFERROR(INDEX(対象競技・パッケージ一覧!B:B, MATCH(D48,対象競技・パッケージ一覧!C:C,0)),"")</f>
        <v/>
      </c>
      <c r="O48" s="91"/>
      <c r="P48" s="91"/>
      <c r="Q48" s="91"/>
      <c r="R48" s="91"/>
      <c r="S48" s="91"/>
      <c r="T48" s="91"/>
      <c r="U48" s="92"/>
      <c r="V48" s="91" t="str">
        <f>IFERROR(VLOOKUP(D48,対象競技・パッケージ一覧!C$2:P$128,5,FALSE),"")</f>
        <v/>
      </c>
      <c r="W48" s="91"/>
      <c r="X48" s="91"/>
      <c r="Y48" s="91"/>
      <c r="Z48" s="91"/>
      <c r="AA48" s="91"/>
      <c r="AB48" s="91"/>
      <c r="AC48" s="91"/>
      <c r="AD48" s="92"/>
      <c r="AE48" s="174"/>
      <c r="AF48" s="175"/>
      <c r="AG48" s="175"/>
      <c r="AH48" s="176"/>
      <c r="AI48" s="82" t="s">
        <v>188</v>
      </c>
      <c r="AJ48" s="320" t="str">
        <f>IFERROR((VLOOKUP(D48,対象競技・パッケージ一覧!C$2:P$128,13,FALSE))*AE48,"")</f>
        <v/>
      </c>
      <c r="AK48" s="321"/>
      <c r="AL48" s="82" t="s">
        <v>26</v>
      </c>
      <c r="AM48" s="83" t="str">
        <f>IFERROR(
  N(INDEX(対象競技・パッケージ一覧!R:R, MATCH(D48,対象競技・パッケージ一覧!C:C,0))) * AE48,
  ""
)</f>
        <v/>
      </c>
      <c r="AN48" s="84"/>
      <c r="AO48" s="84"/>
      <c r="AP48" s="84"/>
      <c r="AQ48" s="84"/>
      <c r="AR48" s="84"/>
      <c r="AS48" s="85"/>
      <c r="AT48" s="23" t="s">
        <v>27</v>
      </c>
    </row>
    <row r="49" spans="2:48" ht="35.1" customHeight="1" x14ac:dyDescent="0.15">
      <c r="B49" s="86" t="s">
        <v>42</v>
      </c>
      <c r="C49" s="87"/>
      <c r="D49" s="185"/>
      <c r="E49" s="186"/>
      <c r="F49" s="186"/>
      <c r="G49" s="186"/>
      <c r="H49" s="186"/>
      <c r="I49" s="186"/>
      <c r="J49" s="186"/>
      <c r="K49" s="186"/>
      <c r="L49" s="186"/>
      <c r="M49" s="187"/>
      <c r="N49" s="90" t="str">
        <f>IFERROR(INDEX(対象競技・パッケージ一覧!B:B, MATCH(D49,対象競技・パッケージ一覧!C:C,0)),"")</f>
        <v/>
      </c>
      <c r="O49" s="91"/>
      <c r="P49" s="91"/>
      <c r="Q49" s="91"/>
      <c r="R49" s="91"/>
      <c r="S49" s="91"/>
      <c r="T49" s="91"/>
      <c r="U49" s="92"/>
      <c r="V49" s="90" t="str">
        <f>IFERROR(VLOOKUP(D49,対象競技・パッケージ一覧!C$2:P$128,5,FALSE),"")</f>
        <v/>
      </c>
      <c r="W49" s="91"/>
      <c r="X49" s="91"/>
      <c r="Y49" s="91"/>
      <c r="Z49" s="91"/>
      <c r="AA49" s="91"/>
      <c r="AB49" s="91"/>
      <c r="AC49" s="91"/>
      <c r="AD49" s="92"/>
      <c r="AE49" s="174"/>
      <c r="AF49" s="175"/>
      <c r="AG49" s="175"/>
      <c r="AH49" s="176"/>
      <c r="AI49" s="82" t="s">
        <v>188</v>
      </c>
      <c r="AJ49" s="320" t="str">
        <f>IFERROR((VLOOKUP(D49,対象競技・パッケージ一覧!C$2:P$128,13,FALSE))*AE49,"")</f>
        <v/>
      </c>
      <c r="AK49" s="321"/>
      <c r="AL49" s="82" t="s">
        <v>26</v>
      </c>
      <c r="AM49" s="83" t="str">
        <f>IFERROR(
  N(INDEX(対象競技・パッケージ一覧!R:R, MATCH(D49,対象競技・パッケージ一覧!C:C,0))) * AE49,
  ""
)</f>
        <v/>
      </c>
      <c r="AN49" s="84"/>
      <c r="AO49" s="84"/>
      <c r="AP49" s="84"/>
      <c r="AQ49" s="84"/>
      <c r="AR49" s="84"/>
      <c r="AS49" s="85"/>
      <c r="AT49" s="23" t="s">
        <v>27</v>
      </c>
    </row>
    <row r="50" spans="2:48" s="9" customFormat="1" ht="20.45" customHeight="1" x14ac:dyDescent="0.15">
      <c r="B50" s="305" t="s">
        <v>181</v>
      </c>
      <c r="C50" s="306"/>
      <c r="D50" s="306"/>
      <c r="E50" s="306"/>
      <c r="F50" s="306"/>
      <c r="G50" s="306"/>
      <c r="H50" s="306"/>
      <c r="I50" s="306"/>
      <c r="J50" s="306"/>
      <c r="K50" s="306"/>
      <c r="L50" s="306"/>
      <c r="M50" s="306"/>
      <c r="N50" s="306"/>
      <c r="O50" s="306"/>
      <c r="P50" s="306"/>
      <c r="Q50" s="306"/>
      <c r="R50" s="306"/>
      <c r="S50" s="306"/>
      <c r="T50" s="306"/>
      <c r="U50" s="306"/>
      <c r="V50" s="306"/>
      <c r="W50" s="306"/>
      <c r="X50" s="306"/>
      <c r="Y50" s="306"/>
      <c r="Z50" s="306"/>
      <c r="AA50" s="306"/>
      <c r="AB50" s="306"/>
      <c r="AC50" s="306"/>
      <c r="AD50" s="306"/>
      <c r="AE50" s="306"/>
      <c r="AF50" s="306"/>
      <c r="AG50" s="306"/>
      <c r="AH50" s="306"/>
      <c r="AI50" s="306"/>
      <c r="AJ50" s="306"/>
      <c r="AK50" s="306"/>
      <c r="AL50" s="306"/>
      <c r="AM50" s="306"/>
      <c r="AN50" s="306"/>
      <c r="AO50" s="306"/>
      <c r="AP50" s="306"/>
      <c r="AQ50" s="306"/>
      <c r="AR50" s="306"/>
      <c r="AS50" s="306"/>
      <c r="AT50" s="307"/>
    </row>
    <row r="51" spans="2:48" s="9" customFormat="1" ht="20.45" customHeight="1" x14ac:dyDescent="0.15">
      <c r="B51" s="305" t="s">
        <v>246</v>
      </c>
      <c r="C51" s="306"/>
      <c r="D51" s="306"/>
      <c r="E51" s="306"/>
      <c r="F51" s="306"/>
      <c r="G51" s="306"/>
      <c r="H51" s="306"/>
      <c r="I51" s="306"/>
      <c r="J51" s="306"/>
      <c r="K51" s="306"/>
      <c r="L51" s="306"/>
      <c r="M51" s="306"/>
      <c r="N51" s="306"/>
      <c r="O51" s="306"/>
      <c r="P51" s="306"/>
      <c r="Q51" s="306"/>
      <c r="R51" s="306"/>
      <c r="S51" s="306"/>
      <c r="T51" s="306"/>
      <c r="U51" s="306"/>
      <c r="V51" s="306"/>
      <c r="W51" s="306"/>
      <c r="X51" s="306"/>
      <c r="Y51" s="306"/>
      <c r="Z51" s="306"/>
      <c r="AA51" s="306"/>
      <c r="AB51" s="306"/>
      <c r="AC51" s="306"/>
      <c r="AD51" s="306"/>
      <c r="AE51" s="306"/>
      <c r="AF51" s="306"/>
      <c r="AG51" s="306"/>
      <c r="AH51" s="306"/>
      <c r="AI51" s="306"/>
      <c r="AJ51" s="306"/>
      <c r="AK51" s="306"/>
      <c r="AL51" s="306"/>
      <c r="AM51" s="306"/>
      <c r="AN51" s="306"/>
      <c r="AO51" s="306"/>
      <c r="AP51" s="306"/>
      <c r="AQ51" s="306"/>
      <c r="AR51" s="306"/>
      <c r="AS51" s="306"/>
      <c r="AT51" s="307"/>
    </row>
    <row r="52" spans="2:48" s="9" customFormat="1" ht="20.45" customHeight="1" thickBot="1" x14ac:dyDescent="0.2">
      <c r="B52" s="315" t="s">
        <v>259</v>
      </c>
      <c r="C52" s="316"/>
      <c r="D52" s="316"/>
      <c r="E52" s="316"/>
      <c r="F52" s="316"/>
      <c r="G52" s="316"/>
      <c r="H52" s="316"/>
      <c r="I52" s="316"/>
      <c r="J52" s="316"/>
      <c r="K52" s="316"/>
      <c r="L52" s="316"/>
      <c r="M52" s="316"/>
      <c r="N52" s="316"/>
      <c r="O52" s="316"/>
      <c r="P52" s="316"/>
      <c r="Q52" s="316"/>
      <c r="R52" s="316"/>
      <c r="S52" s="316"/>
      <c r="T52" s="316"/>
      <c r="U52" s="316"/>
      <c r="V52" s="316"/>
      <c r="W52" s="316"/>
      <c r="X52" s="316"/>
      <c r="Y52" s="316"/>
      <c r="Z52" s="316"/>
      <c r="AA52" s="316"/>
      <c r="AB52" s="316"/>
      <c r="AC52" s="316"/>
      <c r="AD52" s="316"/>
      <c r="AE52" s="316"/>
      <c r="AF52" s="316"/>
      <c r="AG52" s="316"/>
      <c r="AH52" s="316"/>
      <c r="AI52" s="316"/>
      <c r="AJ52" s="316"/>
      <c r="AK52" s="316"/>
      <c r="AL52" s="316"/>
      <c r="AM52" s="316"/>
      <c r="AN52" s="316"/>
      <c r="AO52" s="316"/>
      <c r="AP52" s="316"/>
      <c r="AQ52" s="316"/>
      <c r="AR52" s="316"/>
      <c r="AS52" s="316"/>
      <c r="AT52" s="317"/>
    </row>
    <row r="53" spans="2:48" s="2" customFormat="1" ht="15" customHeight="1" thickTop="1" x14ac:dyDescent="0.15">
      <c r="B53" s="309" t="s">
        <v>43</v>
      </c>
      <c r="C53" s="310"/>
      <c r="D53" s="310"/>
      <c r="E53" s="310"/>
      <c r="F53" s="310"/>
      <c r="G53" s="310"/>
      <c r="H53" s="310"/>
      <c r="I53" s="310"/>
      <c r="J53" s="310"/>
      <c r="K53" s="310"/>
      <c r="L53" s="310"/>
      <c r="M53" s="310"/>
      <c r="N53" s="310"/>
      <c r="O53" s="310"/>
      <c r="P53" s="310"/>
      <c r="Q53" s="310"/>
      <c r="R53" s="310"/>
      <c r="S53" s="310"/>
      <c r="T53" s="310"/>
      <c r="U53" s="310"/>
      <c r="V53" s="310"/>
      <c r="W53" s="310"/>
      <c r="X53" s="310"/>
      <c r="Y53" s="310"/>
      <c r="Z53" s="310"/>
      <c r="AA53" s="310"/>
      <c r="AB53" s="310"/>
      <c r="AC53" s="310"/>
      <c r="AD53" s="310"/>
      <c r="AE53" s="310"/>
      <c r="AF53" s="310"/>
      <c r="AG53" s="310"/>
      <c r="AH53" s="310"/>
      <c r="AI53" s="310"/>
      <c r="AJ53" s="310"/>
      <c r="AK53" s="310"/>
      <c r="AL53" s="310"/>
      <c r="AM53" s="310"/>
      <c r="AN53" s="310"/>
      <c r="AO53" s="310"/>
      <c r="AP53" s="310"/>
      <c r="AQ53" s="310"/>
      <c r="AR53" s="310"/>
      <c r="AS53" s="310"/>
      <c r="AT53" s="311"/>
    </row>
    <row r="54" spans="2:48" ht="15.75" customHeight="1" x14ac:dyDescent="0.15">
      <c r="B54" s="312"/>
      <c r="C54" s="313"/>
      <c r="D54" s="313"/>
      <c r="E54" s="313"/>
      <c r="F54" s="313"/>
      <c r="G54" s="313"/>
      <c r="H54" s="313"/>
      <c r="I54" s="313"/>
      <c r="J54" s="313"/>
      <c r="K54" s="313"/>
      <c r="L54" s="313"/>
      <c r="M54" s="313"/>
      <c r="N54" s="313"/>
      <c r="O54" s="313"/>
      <c r="P54" s="313"/>
      <c r="Q54" s="313"/>
      <c r="R54" s="313"/>
      <c r="S54" s="313"/>
      <c r="T54" s="313"/>
      <c r="U54" s="313"/>
      <c r="V54" s="313"/>
      <c r="W54" s="313"/>
      <c r="X54" s="313"/>
      <c r="Y54" s="313"/>
      <c r="Z54" s="313"/>
      <c r="AA54" s="313"/>
      <c r="AB54" s="313"/>
      <c r="AC54" s="313"/>
      <c r="AD54" s="313"/>
      <c r="AE54" s="313"/>
      <c r="AF54" s="313"/>
      <c r="AG54" s="313"/>
      <c r="AH54" s="313"/>
      <c r="AI54" s="313"/>
      <c r="AJ54" s="313"/>
      <c r="AK54" s="313"/>
      <c r="AL54" s="313"/>
      <c r="AM54" s="313"/>
      <c r="AN54" s="313"/>
      <c r="AO54" s="313"/>
      <c r="AP54" s="313"/>
      <c r="AQ54" s="313"/>
      <c r="AR54" s="313"/>
      <c r="AS54" s="313"/>
      <c r="AT54" s="314"/>
    </row>
    <row r="55" spans="2:48" ht="22.35" customHeight="1" x14ac:dyDescent="0.15">
      <c r="B55" s="227" t="s">
        <v>44</v>
      </c>
      <c r="C55" s="228"/>
      <c r="D55" s="258" t="s">
        <v>187</v>
      </c>
      <c r="E55" s="259"/>
      <c r="F55" s="259"/>
      <c r="G55" s="259"/>
      <c r="H55" s="259"/>
      <c r="I55" s="259"/>
      <c r="J55" s="259"/>
      <c r="K55" s="259"/>
      <c r="L55" s="259"/>
      <c r="M55" s="259"/>
      <c r="N55" s="259"/>
      <c r="O55" s="259"/>
      <c r="P55" s="259"/>
      <c r="Q55" s="259"/>
      <c r="R55" s="259"/>
      <c r="S55" s="259"/>
      <c r="T55" s="259"/>
      <c r="U55" s="259"/>
      <c r="V55" s="259"/>
      <c r="W55" s="259"/>
      <c r="X55" s="259"/>
      <c r="Y55" s="259"/>
      <c r="Z55" s="259"/>
      <c r="AA55" s="259"/>
      <c r="AB55" s="259"/>
      <c r="AC55" s="259"/>
      <c r="AD55" s="259"/>
      <c r="AE55" s="259"/>
      <c r="AF55" s="259"/>
      <c r="AG55" s="259"/>
      <c r="AH55" s="259"/>
      <c r="AI55" s="259"/>
      <c r="AJ55" s="260"/>
      <c r="AK55" s="218" t="s">
        <v>252</v>
      </c>
      <c r="AL55" s="219"/>
      <c r="AM55" s="219"/>
      <c r="AN55" s="219"/>
      <c r="AO55" s="219"/>
      <c r="AP55" s="219"/>
      <c r="AQ55" s="219"/>
      <c r="AR55" s="219"/>
      <c r="AS55" s="219"/>
      <c r="AT55" s="220"/>
    </row>
    <row r="56" spans="2:48" ht="36" customHeight="1" x14ac:dyDescent="0.15">
      <c r="B56" s="229"/>
      <c r="C56" s="230"/>
      <c r="D56" s="304" t="str">
        <f>IF(SUM(AE35:AE49)=0,"",SUM(AE35:AE49))</f>
        <v/>
      </c>
      <c r="E56" s="304"/>
      <c r="F56" s="304"/>
      <c r="G56" s="304"/>
      <c r="H56" s="304"/>
      <c r="I56" s="304"/>
      <c r="J56" s="304"/>
      <c r="K56" s="304"/>
      <c r="L56" s="304"/>
      <c r="M56" s="304"/>
      <c r="N56" s="304"/>
      <c r="O56" s="304"/>
      <c r="P56" s="304"/>
      <c r="Q56" s="304"/>
      <c r="R56" s="304"/>
      <c r="S56" s="304"/>
      <c r="T56" s="304"/>
      <c r="U56" s="304"/>
      <c r="V56" s="304"/>
      <c r="W56" s="304"/>
      <c r="X56" s="304"/>
      <c r="Y56" s="304"/>
      <c r="Z56" s="304"/>
      <c r="AA56" s="304"/>
      <c r="AB56" s="304"/>
      <c r="AC56" s="304"/>
      <c r="AD56" s="304"/>
      <c r="AE56" s="304"/>
      <c r="AF56" s="304"/>
      <c r="AG56" s="304"/>
      <c r="AH56" s="304"/>
      <c r="AI56" s="236" t="s">
        <v>188</v>
      </c>
      <c r="AJ56" s="237"/>
      <c r="AK56" s="240" t="str">
        <f>IF(SUM(AM35:AM49)=0,"",SUM(AM35:AM49))</f>
        <v/>
      </c>
      <c r="AL56" s="241"/>
      <c r="AM56" s="241"/>
      <c r="AN56" s="241"/>
      <c r="AO56" s="241"/>
      <c r="AP56" s="241"/>
      <c r="AQ56" s="241"/>
      <c r="AR56" s="241"/>
      <c r="AS56" s="236" t="s">
        <v>27</v>
      </c>
      <c r="AT56" s="237"/>
      <c r="AV56" s="3"/>
    </row>
    <row r="57" spans="2:48" s="2" customFormat="1" ht="23.1" customHeight="1" x14ac:dyDescent="0.15">
      <c r="B57" s="227" t="s">
        <v>45</v>
      </c>
      <c r="C57" s="228"/>
      <c r="D57" s="244" t="s">
        <v>190</v>
      </c>
      <c r="E57" s="245"/>
      <c r="F57" s="245"/>
      <c r="G57" s="245"/>
      <c r="H57" s="245"/>
      <c r="I57" s="245"/>
      <c r="J57" s="245"/>
      <c r="K57" s="245"/>
      <c r="L57" s="245"/>
      <c r="M57" s="245"/>
      <c r="N57" s="245"/>
      <c r="O57" s="245"/>
      <c r="P57" s="245"/>
      <c r="Q57" s="245"/>
      <c r="R57" s="245"/>
      <c r="S57" s="245"/>
      <c r="T57" s="245"/>
      <c r="U57" s="245"/>
      <c r="V57" s="245"/>
      <c r="W57" s="245"/>
      <c r="X57" s="245"/>
      <c r="Y57" s="245"/>
      <c r="Z57" s="245"/>
      <c r="AA57" s="245"/>
      <c r="AB57" s="245"/>
      <c r="AC57" s="245"/>
      <c r="AD57" s="245"/>
      <c r="AE57" s="245"/>
      <c r="AF57" s="245"/>
      <c r="AG57" s="245"/>
      <c r="AH57" s="245"/>
      <c r="AI57" s="245"/>
      <c r="AJ57" s="246"/>
      <c r="AK57" s="226" t="s">
        <v>322</v>
      </c>
      <c r="AL57" s="226"/>
      <c r="AM57" s="226"/>
      <c r="AN57" s="226"/>
      <c r="AO57" s="226"/>
      <c r="AP57" s="226"/>
      <c r="AQ57" s="226"/>
      <c r="AR57" s="226"/>
      <c r="AS57" s="226"/>
      <c r="AT57" s="226"/>
    </row>
    <row r="58" spans="2:48" s="2" customFormat="1" ht="36" customHeight="1" x14ac:dyDescent="0.15">
      <c r="B58" s="234"/>
      <c r="C58" s="235"/>
      <c r="D58" s="256">
        <v>110</v>
      </c>
      <c r="E58" s="257"/>
      <c r="F58" s="257"/>
      <c r="G58" s="257"/>
      <c r="H58" s="257"/>
      <c r="I58" s="257"/>
      <c r="J58" s="257"/>
      <c r="K58" s="257"/>
      <c r="L58" s="257"/>
      <c r="M58" s="236" t="s">
        <v>27</v>
      </c>
      <c r="N58" s="236"/>
      <c r="O58" s="236"/>
      <c r="P58" s="22" t="s">
        <v>253</v>
      </c>
      <c r="Q58" s="308" t="str">
        <f>IF(SUM(AJ35:AK49)=0,"",SUM(AA35:AB49))</f>
        <v/>
      </c>
      <c r="R58" s="308"/>
      <c r="S58" s="308"/>
      <c r="T58" s="308"/>
      <c r="U58" s="247" t="s">
        <v>26</v>
      </c>
      <c r="V58" s="247"/>
      <c r="W58" s="25" t="s">
        <v>254</v>
      </c>
      <c r="X58" s="242" t="str">
        <f>IFERROR(D58*Q58,"")</f>
        <v/>
      </c>
      <c r="Y58" s="243"/>
      <c r="Z58" s="243"/>
      <c r="AA58" s="243"/>
      <c r="AB58" s="243"/>
      <c r="AC58" s="243"/>
      <c r="AD58" s="243"/>
      <c r="AE58" s="243"/>
      <c r="AF58" s="243"/>
      <c r="AG58" s="243"/>
      <c r="AH58" s="243"/>
      <c r="AI58" s="236" t="s">
        <v>46</v>
      </c>
      <c r="AJ58" s="237"/>
      <c r="AK58" s="238" t="str">
        <f>X58</f>
        <v/>
      </c>
      <c r="AL58" s="239"/>
      <c r="AM58" s="239"/>
      <c r="AN58" s="239"/>
      <c r="AO58" s="239"/>
      <c r="AP58" s="239"/>
      <c r="AQ58" s="239"/>
      <c r="AR58" s="239"/>
      <c r="AS58" s="236" t="s">
        <v>46</v>
      </c>
      <c r="AT58" s="237"/>
    </row>
    <row r="59" spans="2:48" ht="39" customHeight="1" x14ac:dyDescent="0.15">
      <c r="B59" s="231" t="s">
        <v>323</v>
      </c>
      <c r="C59" s="232"/>
      <c r="D59" s="232"/>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c r="AE59" s="232"/>
      <c r="AF59" s="232"/>
      <c r="AG59" s="232"/>
      <c r="AH59" s="232"/>
      <c r="AI59" s="232"/>
      <c r="AJ59" s="233"/>
      <c r="AK59" s="240">
        <f>IFERROR(SUM(AK56),"")</f>
        <v>0</v>
      </c>
      <c r="AL59" s="241"/>
      <c r="AM59" s="241"/>
      <c r="AN59" s="241"/>
      <c r="AO59" s="241"/>
      <c r="AP59" s="241"/>
      <c r="AQ59" s="241"/>
      <c r="AR59" s="241"/>
      <c r="AS59" s="236" t="s">
        <v>27</v>
      </c>
      <c r="AT59" s="237"/>
    </row>
    <row r="60" spans="2:48" ht="32.1" customHeight="1" x14ac:dyDescent="0.15">
      <c r="B60" s="224" t="s">
        <v>47</v>
      </c>
      <c r="C60" s="225"/>
      <c r="D60" s="225"/>
      <c r="E60" s="225"/>
      <c r="F60" s="225"/>
      <c r="G60" s="225"/>
      <c r="H60" s="225"/>
      <c r="I60" s="225"/>
      <c r="J60" s="225"/>
      <c r="K60" s="225"/>
      <c r="L60" s="225"/>
      <c r="M60" s="225"/>
      <c r="N60" s="225"/>
      <c r="O60" s="225"/>
      <c r="P60" s="225"/>
      <c r="Q60" s="225"/>
      <c r="R60" s="225"/>
      <c r="S60" s="225"/>
      <c r="T60" s="225"/>
      <c r="U60" s="225"/>
      <c r="V60" s="225"/>
      <c r="W60" s="212" t="s">
        <v>255</v>
      </c>
      <c r="X60" s="213"/>
      <c r="Y60" s="213"/>
      <c r="Z60" s="213"/>
      <c r="AA60" s="213"/>
      <c r="AB60" s="213"/>
      <c r="AC60" s="213"/>
      <c r="AD60" s="214"/>
      <c r="AE60" s="215" t="s">
        <v>247</v>
      </c>
      <c r="AF60" s="216"/>
      <c r="AG60" s="216"/>
      <c r="AH60" s="216"/>
      <c r="AI60" s="216"/>
      <c r="AJ60" s="216"/>
      <c r="AK60" s="216"/>
      <c r="AL60" s="217"/>
      <c r="AM60" s="248" t="s">
        <v>257</v>
      </c>
      <c r="AN60" s="248"/>
      <c r="AO60" s="248"/>
      <c r="AP60" s="250"/>
      <c r="AQ60" s="251"/>
      <c r="AR60" s="251"/>
      <c r="AS60" s="251"/>
      <c r="AT60" s="252"/>
    </row>
    <row r="61" spans="2:48" ht="36" customHeight="1" x14ac:dyDescent="0.15">
      <c r="B61" s="221" t="s">
        <v>260</v>
      </c>
      <c r="C61" s="222"/>
      <c r="D61" s="222"/>
      <c r="E61" s="222"/>
      <c r="F61" s="222"/>
      <c r="G61" s="222"/>
      <c r="H61" s="222"/>
      <c r="I61" s="222"/>
      <c r="J61" s="222"/>
      <c r="K61" s="222"/>
      <c r="L61" s="222"/>
      <c r="M61" s="222"/>
      <c r="N61" s="222"/>
      <c r="O61" s="222"/>
      <c r="P61" s="222"/>
      <c r="Q61" s="222"/>
      <c r="R61" s="222"/>
      <c r="S61" s="222"/>
      <c r="T61" s="222"/>
      <c r="U61" s="222"/>
      <c r="V61" s="223"/>
      <c r="W61" s="208" t="s">
        <v>256</v>
      </c>
      <c r="X61" s="208"/>
      <c r="Y61" s="208"/>
      <c r="Z61" s="208"/>
      <c r="AA61" s="209" t="s">
        <v>261</v>
      </c>
      <c r="AB61" s="210"/>
      <c r="AC61" s="210"/>
      <c r="AD61" s="210"/>
      <c r="AE61" s="210"/>
      <c r="AF61" s="210"/>
      <c r="AG61" s="210"/>
      <c r="AH61" s="210"/>
      <c r="AI61" s="210"/>
      <c r="AJ61" s="210"/>
      <c r="AK61" s="210"/>
      <c r="AL61" s="211"/>
      <c r="AM61" s="249"/>
      <c r="AN61" s="249"/>
      <c r="AO61" s="249"/>
      <c r="AP61" s="253"/>
      <c r="AQ61" s="254"/>
      <c r="AR61" s="254"/>
      <c r="AS61" s="254"/>
      <c r="AT61" s="255"/>
      <c r="AU61" s="10"/>
    </row>
  </sheetData>
  <sheetProtection algorithmName="SHA-512" hashValue="/EydFJiCPnNJf5dDfPM2T4ssOnDQJLbFubYAsQfdaMcDhuZ16hTHcIx1EKNJrYr9kOnDai87iiag3fhLbbPK9Q==" saltValue="HflJ9ZdG/8bRx8ke2wmfng==" spinCount="100000" sheet="1" objects="1" scenarios="1"/>
  <mergeCells count="205">
    <mergeCell ref="N36:U36"/>
    <mergeCell ref="N37:U37"/>
    <mergeCell ref="N38:U38"/>
    <mergeCell ref="N39:U39"/>
    <mergeCell ref="N40:U40"/>
    <mergeCell ref="N41:U41"/>
    <mergeCell ref="N48:U48"/>
    <mergeCell ref="N49:U49"/>
    <mergeCell ref="V35:AD35"/>
    <mergeCell ref="V36:AD36"/>
    <mergeCell ref="V37:AD37"/>
    <mergeCell ref="V38:AD38"/>
    <mergeCell ref="V39:AD39"/>
    <mergeCell ref="V40:AD40"/>
    <mergeCell ref="V41:AD41"/>
    <mergeCell ref="V42:AD42"/>
    <mergeCell ref="V43:AD43"/>
    <mergeCell ref="V44:AD44"/>
    <mergeCell ref="V45:AD45"/>
    <mergeCell ref="V46:AD46"/>
    <mergeCell ref="V47:AD47"/>
    <mergeCell ref="V48:AD48"/>
    <mergeCell ref="V49:AD49"/>
    <mergeCell ref="AE49:AH49"/>
    <mergeCell ref="AJ34:AK34"/>
    <mergeCell ref="AJ35:AK35"/>
    <mergeCell ref="AJ36:AK36"/>
    <mergeCell ref="AJ37:AK37"/>
    <mergeCell ref="AJ38:AK38"/>
    <mergeCell ref="AJ39:AK39"/>
    <mergeCell ref="AJ40:AK40"/>
    <mergeCell ref="AJ41:AK41"/>
    <mergeCell ref="AJ42:AK42"/>
    <mergeCell ref="AJ43:AK43"/>
    <mergeCell ref="AJ44:AK44"/>
    <mergeCell ref="AJ45:AK45"/>
    <mergeCell ref="AJ46:AK46"/>
    <mergeCell ref="AJ47:AK47"/>
    <mergeCell ref="AJ48:AK48"/>
    <mergeCell ref="AJ49:AK49"/>
    <mergeCell ref="AE39:AH39"/>
    <mergeCell ref="AE40:AH40"/>
    <mergeCell ref="AE41:AH41"/>
    <mergeCell ref="AE42:AH42"/>
    <mergeCell ref="AE43:AH43"/>
    <mergeCell ref="AE44:AH44"/>
    <mergeCell ref="AE45:AH45"/>
    <mergeCell ref="AE48:AH48"/>
    <mergeCell ref="AI58:AJ58"/>
    <mergeCell ref="AB29:AT29"/>
    <mergeCell ref="AB30:AT30"/>
    <mergeCell ref="AA29:AA30"/>
    <mergeCell ref="Q29:T30"/>
    <mergeCell ref="H29:P30"/>
    <mergeCell ref="U30:Z30"/>
    <mergeCell ref="U29:Z29"/>
    <mergeCell ref="D56:AH56"/>
    <mergeCell ref="AM43:AS43"/>
    <mergeCell ref="AM47:AS47"/>
    <mergeCell ref="N47:U47"/>
    <mergeCell ref="B51:AT51"/>
    <mergeCell ref="B50:AT50"/>
    <mergeCell ref="B38:C38"/>
    <mergeCell ref="D34:M34"/>
    <mergeCell ref="D36:M36"/>
    <mergeCell ref="Q58:T58"/>
    <mergeCell ref="AM49:AS49"/>
    <mergeCell ref="B53:AT54"/>
    <mergeCell ref="B52:AT52"/>
    <mergeCell ref="AJ32:AL32"/>
    <mergeCell ref="AJ33:AL33"/>
    <mergeCell ref="D45:M45"/>
    <mergeCell ref="D46:M46"/>
    <mergeCell ref="D47:M47"/>
    <mergeCell ref="D48:M48"/>
    <mergeCell ref="D58:L58"/>
    <mergeCell ref="M58:O58"/>
    <mergeCell ref="AI56:AJ56"/>
    <mergeCell ref="D55:AJ55"/>
    <mergeCell ref="H23:Z23"/>
    <mergeCell ref="H24:Z24"/>
    <mergeCell ref="AB23:AT23"/>
    <mergeCell ref="AB24:AT24"/>
    <mergeCell ref="AA27:AA28"/>
    <mergeCell ref="AB27:AJ28"/>
    <mergeCell ref="AL27:AT28"/>
    <mergeCell ref="I27:K27"/>
    <mergeCell ref="I28:K28"/>
    <mergeCell ref="N27:P27"/>
    <mergeCell ref="N28:P28"/>
    <mergeCell ref="R27:T27"/>
    <mergeCell ref="R28:T28"/>
    <mergeCell ref="U27:Z27"/>
    <mergeCell ref="AE46:AH46"/>
    <mergeCell ref="AE47:AH47"/>
    <mergeCell ref="W61:Z61"/>
    <mergeCell ref="AA61:AL61"/>
    <mergeCell ref="W60:AD60"/>
    <mergeCell ref="AE60:AL60"/>
    <mergeCell ref="AK55:AT55"/>
    <mergeCell ref="B61:V61"/>
    <mergeCell ref="B60:V60"/>
    <mergeCell ref="AK57:AT57"/>
    <mergeCell ref="B55:C56"/>
    <mergeCell ref="B59:AJ59"/>
    <mergeCell ref="B57:C58"/>
    <mergeCell ref="AS58:AT58"/>
    <mergeCell ref="AK58:AR58"/>
    <mergeCell ref="AS59:AT59"/>
    <mergeCell ref="AK59:AR59"/>
    <mergeCell ref="X58:AH58"/>
    <mergeCell ref="D57:AJ57"/>
    <mergeCell ref="AS56:AT56"/>
    <mergeCell ref="AK56:AR56"/>
    <mergeCell ref="U58:V58"/>
    <mergeCell ref="AM60:AO61"/>
    <mergeCell ref="AP60:AT61"/>
    <mergeCell ref="B42:C42"/>
    <mergeCell ref="D37:M37"/>
    <mergeCell ref="D38:M38"/>
    <mergeCell ref="B4:G7"/>
    <mergeCell ref="B22:F22"/>
    <mergeCell ref="B24:G24"/>
    <mergeCell ref="B48:C48"/>
    <mergeCell ref="B49:C49"/>
    <mergeCell ref="B44:C44"/>
    <mergeCell ref="D32:M32"/>
    <mergeCell ref="D33:M33"/>
    <mergeCell ref="H4:AT7"/>
    <mergeCell ref="AO22:AP22"/>
    <mergeCell ref="AH22:AJ22"/>
    <mergeCell ref="AL22:AM22"/>
    <mergeCell ref="AB22:AG22"/>
    <mergeCell ref="D49:M49"/>
    <mergeCell ref="D35:M35"/>
    <mergeCell ref="D39:M39"/>
    <mergeCell ref="D40:M40"/>
    <mergeCell ref="D41:M41"/>
    <mergeCell ref="D42:M42"/>
    <mergeCell ref="D43:M43"/>
    <mergeCell ref="D44:M44"/>
    <mergeCell ref="AM41:AS41"/>
    <mergeCell ref="B1:AT3"/>
    <mergeCell ref="B9:AT9"/>
    <mergeCell ref="B10:AT20"/>
    <mergeCell ref="B8:AT8"/>
    <mergeCell ref="B21:AT21"/>
    <mergeCell ref="B32:C32"/>
    <mergeCell ref="B34:C34"/>
    <mergeCell ref="AM32:AT33"/>
    <mergeCell ref="AK27:AK28"/>
    <mergeCell ref="B31:AT31"/>
    <mergeCell ref="AM34:AS34"/>
    <mergeCell ref="B37:C37"/>
    <mergeCell ref="AM40:AS40"/>
    <mergeCell ref="AE33:AI33"/>
    <mergeCell ref="AE32:AI32"/>
    <mergeCell ref="AE34:AH34"/>
    <mergeCell ref="AE35:AH35"/>
    <mergeCell ref="AE36:AH36"/>
    <mergeCell ref="AE37:AH37"/>
    <mergeCell ref="AE38:AH38"/>
    <mergeCell ref="V34:AD34"/>
    <mergeCell ref="N34:U34"/>
    <mergeCell ref="N35:U35"/>
    <mergeCell ref="B23:G23"/>
    <mergeCell ref="B25:G26"/>
    <mergeCell ref="B27:G27"/>
    <mergeCell ref="B28:G28"/>
    <mergeCell ref="B29:G30"/>
    <mergeCell ref="B33:C33"/>
    <mergeCell ref="I25:K25"/>
    <mergeCell ref="G22:AA22"/>
    <mergeCell ref="U28:Z28"/>
    <mergeCell ref="N33:U33"/>
    <mergeCell ref="N32:U32"/>
    <mergeCell ref="V32:AD32"/>
    <mergeCell ref="V33:AD33"/>
    <mergeCell ref="M25:P25"/>
    <mergeCell ref="Q25:AT25"/>
    <mergeCell ref="H26:AT26"/>
    <mergeCell ref="AM48:AS48"/>
    <mergeCell ref="AM45:AS45"/>
    <mergeCell ref="AM46:AS46"/>
    <mergeCell ref="B45:C45"/>
    <mergeCell ref="B46:C46"/>
    <mergeCell ref="B47:C47"/>
    <mergeCell ref="AM35:AS35"/>
    <mergeCell ref="AM36:AS36"/>
    <mergeCell ref="AM37:AS37"/>
    <mergeCell ref="AM38:AS38"/>
    <mergeCell ref="AM44:AS44"/>
    <mergeCell ref="B43:C43"/>
    <mergeCell ref="B39:C39"/>
    <mergeCell ref="B40:C40"/>
    <mergeCell ref="B41:C41"/>
    <mergeCell ref="N42:U42"/>
    <mergeCell ref="N43:U43"/>
    <mergeCell ref="N44:U44"/>
    <mergeCell ref="N45:U45"/>
    <mergeCell ref="N46:U46"/>
    <mergeCell ref="B35:C35"/>
    <mergeCell ref="B36:C36"/>
    <mergeCell ref="AM42:AS42"/>
    <mergeCell ref="AM39:AS39"/>
  </mergeCells>
  <phoneticPr fontId="3"/>
  <dataValidations count="2">
    <dataValidation type="list" allowBlank="1" showInputMessage="1" showErrorMessage="1" sqref="AB30" xr:uid="{E3421FDF-9629-4433-8E5D-484ACAE916D1}">
      <formula1>"福利厚生,企業内斡旋,従業員個人利用,その他"</formula1>
    </dataValidation>
    <dataValidation type="list" allowBlank="1" showInputMessage="1" showErrorMessage="1" sqref="D35:M49" xr:uid="{F530B5D3-0220-4810-ACCE-100908F6DF38}">
      <formula1>"BSET1,BSET2,BSET3,BSET4,SSET1,SSET2,SSET3,SSET4,SSET5,SSET6"</formula1>
    </dataValidation>
  </dataValidations>
  <hyperlinks>
    <hyperlink ref="AA61" r:id="rId1" display="aichinagoya2026-groupsales@pia.co.jp　" xr:uid="{BB1E05EF-EAEA-46A6-AC66-70672C90DC6B}"/>
  </hyperlinks>
  <printOptions horizontalCentered="1" verticalCentered="1"/>
  <pageMargins left="3.937007874015748E-2" right="3.937007874015748E-2" top="0.15748031496062992" bottom="0.15748031496062992" header="0" footer="0"/>
  <pageSetup paperSize="9" scale="46" orientation="portrait" verticalDpi="300" r:id="rId2"/>
  <headerFooter alignWithMargins="0"/>
  <rowBreaks count="1" manualBreakCount="1">
    <brk id="52" min="1" max="45" man="1"/>
  </rowBreaks>
  <ignoredErrors>
    <ignoredError sqref="AJ35:AK49"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30963-59AE-404B-B7B8-2B051F3C79A9}">
  <sheetPr>
    <pageSetUpPr fitToPage="1"/>
  </sheetPr>
  <dimension ref="B1:R128"/>
  <sheetViews>
    <sheetView zoomScaleNormal="100" workbookViewId="0">
      <pane xSplit="6" ySplit="1" topLeftCell="G2" activePane="bottomRight" state="frozen"/>
      <selection pane="topRight" activeCell="G1" sqref="G1"/>
      <selection pane="bottomLeft" activeCell="A2" sqref="A2"/>
      <selection pane="bottomRight"/>
    </sheetView>
  </sheetViews>
  <sheetFormatPr defaultColWidth="8.375" defaultRowHeight="14.25" customHeight="1" x14ac:dyDescent="0.15"/>
  <cols>
    <col min="1" max="1" width="3.5" style="14" customWidth="1"/>
    <col min="2" max="2" width="19.5" style="14" bestFit="1" customWidth="1"/>
    <col min="3" max="3" width="20.375" style="14" customWidth="1"/>
    <col min="4" max="4" width="20.375" style="77" hidden="1" customWidth="1"/>
    <col min="5" max="5" width="26.125" style="14" hidden="1" customWidth="1"/>
    <col min="6" max="6" width="53.375" style="14" hidden="1" customWidth="1"/>
    <col min="7" max="7" width="66.125" style="14" bestFit="1" customWidth="1"/>
    <col min="8" max="8" width="20.375" style="77" hidden="1" customWidth="1"/>
    <col min="9" max="9" width="26.125" style="14" hidden="1" customWidth="1"/>
    <col min="10" max="14" width="20.375" style="14" hidden="1" customWidth="1"/>
    <col min="15" max="15" width="20.375" style="14" customWidth="1"/>
    <col min="16" max="16" width="20.375" style="14" hidden="1" customWidth="1"/>
    <col min="17" max="17" width="18.125" style="14" customWidth="1"/>
    <col min="18" max="18" width="21.5" style="14" customWidth="1"/>
    <col min="19" max="16384" width="8.375" style="14"/>
  </cols>
  <sheetData>
    <row r="1" spans="2:18" ht="42" thickBot="1" x14ac:dyDescent="0.2">
      <c r="B1" s="26" t="s">
        <v>326</v>
      </c>
      <c r="C1" s="27" t="s">
        <v>327</v>
      </c>
      <c r="D1" s="28" t="s">
        <v>21</v>
      </c>
      <c r="E1" s="28" t="s">
        <v>237</v>
      </c>
      <c r="F1" s="28" t="s">
        <v>48</v>
      </c>
      <c r="G1" s="28" t="s">
        <v>238</v>
      </c>
      <c r="H1" s="29" t="s">
        <v>239</v>
      </c>
      <c r="I1" s="29" t="s">
        <v>240</v>
      </c>
      <c r="J1" s="28" t="s">
        <v>241</v>
      </c>
      <c r="K1" s="28" t="s">
        <v>242</v>
      </c>
      <c r="L1" s="28" t="s">
        <v>315</v>
      </c>
      <c r="M1" s="28" t="s">
        <v>243</v>
      </c>
      <c r="N1" s="30" t="s">
        <v>244</v>
      </c>
      <c r="O1" s="30" t="s">
        <v>245</v>
      </c>
      <c r="P1" s="30" t="s">
        <v>316</v>
      </c>
      <c r="Q1" s="30" t="s">
        <v>314</v>
      </c>
      <c r="R1" s="27" t="s">
        <v>320</v>
      </c>
    </row>
    <row r="2" spans="2:18" ht="18.600000000000001" customHeight="1" thickTop="1" thickBot="1" x14ac:dyDescent="0.2">
      <c r="B2" s="336" t="s">
        <v>325</v>
      </c>
      <c r="C2" s="325" t="s">
        <v>346</v>
      </c>
      <c r="D2" s="31" t="s">
        <v>25</v>
      </c>
      <c r="E2" s="31" t="s">
        <v>201</v>
      </c>
      <c r="F2" s="32" t="s">
        <v>202</v>
      </c>
      <c r="G2" s="33" t="s">
        <v>324</v>
      </c>
      <c r="H2" s="31" t="s">
        <v>263</v>
      </c>
      <c r="I2" s="34" t="s">
        <v>200</v>
      </c>
      <c r="J2" s="34" t="s">
        <v>191</v>
      </c>
      <c r="K2" s="35">
        <v>6000</v>
      </c>
      <c r="L2" s="35">
        <v>110</v>
      </c>
      <c r="M2" s="34">
        <v>5</v>
      </c>
      <c r="N2" s="34">
        <f>M2</f>
        <v>5</v>
      </c>
      <c r="O2" s="327">
        <v>24</v>
      </c>
      <c r="P2" s="36">
        <f>(K2+L2)*M2</f>
        <v>30550</v>
      </c>
      <c r="Q2" s="331">
        <v>88640</v>
      </c>
      <c r="R2" s="330">
        <v>60000</v>
      </c>
    </row>
    <row r="3" spans="2:18" ht="18.600000000000001" customHeight="1" thickTop="1" thickBot="1" x14ac:dyDescent="0.2">
      <c r="B3" s="337"/>
      <c r="C3" s="323"/>
      <c r="D3" s="37" t="s">
        <v>63</v>
      </c>
      <c r="E3" s="37" t="s">
        <v>201</v>
      </c>
      <c r="F3" s="38" t="s">
        <v>202</v>
      </c>
      <c r="G3" s="33" t="s">
        <v>324</v>
      </c>
      <c r="H3" s="37" t="s">
        <v>264</v>
      </c>
      <c r="I3" s="39" t="s">
        <v>200</v>
      </c>
      <c r="J3" s="39" t="s">
        <v>191</v>
      </c>
      <c r="K3" s="40" t="s">
        <v>203</v>
      </c>
      <c r="L3" s="40" t="s">
        <v>204</v>
      </c>
      <c r="M3" s="39"/>
      <c r="N3" s="39"/>
      <c r="O3" s="328"/>
      <c r="P3" s="41"/>
      <c r="Q3" s="332"/>
      <c r="R3" s="330"/>
    </row>
    <row r="4" spans="2:18" ht="18.600000000000001" customHeight="1" thickTop="1" thickBot="1" x14ac:dyDescent="0.2">
      <c r="B4" s="337"/>
      <c r="C4" s="323"/>
      <c r="D4" s="37" t="s">
        <v>64</v>
      </c>
      <c r="E4" s="37" t="s">
        <v>201</v>
      </c>
      <c r="F4" s="38" t="s">
        <v>202</v>
      </c>
      <c r="G4" s="33" t="s">
        <v>324</v>
      </c>
      <c r="H4" s="37" t="s">
        <v>264</v>
      </c>
      <c r="I4" s="39" t="s">
        <v>200</v>
      </c>
      <c r="J4" s="39" t="s">
        <v>192</v>
      </c>
      <c r="K4" s="42">
        <v>6000</v>
      </c>
      <c r="L4" s="42">
        <v>110</v>
      </c>
      <c r="M4" s="39">
        <v>5</v>
      </c>
      <c r="N4" s="39">
        <f t="shared" ref="N4:N32" si="0">M4</f>
        <v>5</v>
      </c>
      <c r="O4" s="328"/>
      <c r="P4" s="41">
        <f t="shared" ref="P4:P18" si="1">(K4+L4)*M4</f>
        <v>30550</v>
      </c>
      <c r="Q4" s="332"/>
      <c r="R4" s="330"/>
    </row>
    <row r="5" spans="2:18" ht="18.600000000000001" customHeight="1" thickTop="1" thickBot="1" x14ac:dyDescent="0.2">
      <c r="B5" s="337"/>
      <c r="C5" s="323"/>
      <c r="D5" s="37" t="s">
        <v>65</v>
      </c>
      <c r="E5" s="37" t="s">
        <v>201</v>
      </c>
      <c r="F5" s="38" t="s">
        <v>202</v>
      </c>
      <c r="G5" s="33" t="s">
        <v>324</v>
      </c>
      <c r="H5" s="37" t="s">
        <v>265</v>
      </c>
      <c r="I5" s="39" t="s">
        <v>200</v>
      </c>
      <c r="J5" s="39" t="s">
        <v>192</v>
      </c>
      <c r="K5" s="42">
        <v>2500</v>
      </c>
      <c r="L5" s="42">
        <v>110</v>
      </c>
      <c r="M5" s="39">
        <v>5</v>
      </c>
      <c r="N5" s="39">
        <f t="shared" si="0"/>
        <v>5</v>
      </c>
      <c r="O5" s="328"/>
      <c r="P5" s="41">
        <f t="shared" si="1"/>
        <v>13050</v>
      </c>
      <c r="Q5" s="332"/>
      <c r="R5" s="330"/>
    </row>
    <row r="6" spans="2:18" ht="18.600000000000001" customHeight="1" thickTop="1" thickBot="1" x14ac:dyDescent="0.2">
      <c r="B6" s="337"/>
      <c r="C6" s="323"/>
      <c r="D6" s="37" t="s">
        <v>66</v>
      </c>
      <c r="E6" s="37" t="s">
        <v>201</v>
      </c>
      <c r="F6" s="38" t="s">
        <v>202</v>
      </c>
      <c r="G6" s="33" t="s">
        <v>324</v>
      </c>
      <c r="H6" s="37" t="s">
        <v>265</v>
      </c>
      <c r="I6" s="39" t="s">
        <v>200</v>
      </c>
      <c r="J6" s="39" t="s">
        <v>192</v>
      </c>
      <c r="K6" s="42">
        <v>6000</v>
      </c>
      <c r="L6" s="42">
        <v>110</v>
      </c>
      <c r="M6" s="39">
        <v>5</v>
      </c>
      <c r="N6" s="39">
        <f t="shared" si="0"/>
        <v>5</v>
      </c>
      <c r="O6" s="328"/>
      <c r="P6" s="41">
        <f t="shared" si="1"/>
        <v>30550</v>
      </c>
      <c r="Q6" s="332"/>
      <c r="R6" s="330"/>
    </row>
    <row r="7" spans="2:18" ht="18.600000000000001" customHeight="1" thickTop="1" thickBot="1" x14ac:dyDescent="0.2">
      <c r="B7" s="337"/>
      <c r="C7" s="323"/>
      <c r="D7" s="37" t="s">
        <v>67</v>
      </c>
      <c r="E7" s="37" t="s">
        <v>201</v>
      </c>
      <c r="F7" s="38" t="s">
        <v>202</v>
      </c>
      <c r="G7" s="33" t="s">
        <v>324</v>
      </c>
      <c r="H7" s="37" t="s">
        <v>266</v>
      </c>
      <c r="I7" s="39" t="s">
        <v>200</v>
      </c>
      <c r="J7" s="39" t="s">
        <v>192</v>
      </c>
      <c r="K7" s="42">
        <v>6000</v>
      </c>
      <c r="L7" s="42">
        <v>110</v>
      </c>
      <c r="M7" s="39">
        <v>5</v>
      </c>
      <c r="N7" s="39">
        <f t="shared" si="0"/>
        <v>5</v>
      </c>
      <c r="O7" s="328"/>
      <c r="P7" s="41">
        <f t="shared" si="1"/>
        <v>30550</v>
      </c>
      <c r="Q7" s="332"/>
      <c r="R7" s="330"/>
    </row>
    <row r="8" spans="2:18" ht="18.600000000000001" customHeight="1" thickTop="1" thickBot="1" x14ac:dyDescent="0.2">
      <c r="B8" s="337"/>
      <c r="C8" s="323"/>
      <c r="D8" s="37" t="s">
        <v>68</v>
      </c>
      <c r="E8" s="37" t="s">
        <v>201</v>
      </c>
      <c r="F8" s="38" t="s">
        <v>202</v>
      </c>
      <c r="G8" s="33" t="s">
        <v>324</v>
      </c>
      <c r="H8" s="37" t="s">
        <v>267</v>
      </c>
      <c r="I8" s="39" t="s">
        <v>200</v>
      </c>
      <c r="J8" s="39" t="s">
        <v>192</v>
      </c>
      <c r="K8" s="42">
        <v>6000</v>
      </c>
      <c r="L8" s="42">
        <v>110</v>
      </c>
      <c r="M8" s="39">
        <v>5</v>
      </c>
      <c r="N8" s="39">
        <f t="shared" si="0"/>
        <v>5</v>
      </c>
      <c r="O8" s="328"/>
      <c r="P8" s="41">
        <f t="shared" si="1"/>
        <v>30550</v>
      </c>
      <c r="Q8" s="332"/>
      <c r="R8" s="330"/>
    </row>
    <row r="9" spans="2:18" ht="18.600000000000001" customHeight="1" thickTop="1" thickBot="1" x14ac:dyDescent="0.2">
      <c r="B9" s="337"/>
      <c r="C9" s="323"/>
      <c r="D9" s="37" t="s">
        <v>69</v>
      </c>
      <c r="E9" s="37" t="s">
        <v>201</v>
      </c>
      <c r="F9" s="43" t="s">
        <v>319</v>
      </c>
      <c r="G9" s="33" t="s">
        <v>324</v>
      </c>
      <c r="H9" s="37" t="s">
        <v>268</v>
      </c>
      <c r="I9" s="39" t="s">
        <v>200</v>
      </c>
      <c r="J9" s="39" t="s">
        <v>192</v>
      </c>
      <c r="K9" s="42">
        <v>6000</v>
      </c>
      <c r="L9" s="42">
        <v>110</v>
      </c>
      <c r="M9" s="39">
        <v>5</v>
      </c>
      <c r="N9" s="39">
        <f t="shared" si="0"/>
        <v>5</v>
      </c>
      <c r="O9" s="328"/>
      <c r="P9" s="41">
        <f t="shared" si="1"/>
        <v>30550</v>
      </c>
      <c r="Q9" s="332"/>
      <c r="R9" s="330"/>
    </row>
    <row r="10" spans="2:18" ht="18.600000000000001" customHeight="1" thickTop="1" thickBot="1" x14ac:dyDescent="0.2">
      <c r="B10" s="337"/>
      <c r="C10" s="323"/>
      <c r="D10" s="37" t="s">
        <v>156</v>
      </c>
      <c r="E10" s="37" t="s">
        <v>205</v>
      </c>
      <c r="F10" s="44" t="s">
        <v>318</v>
      </c>
      <c r="G10" s="33" t="s">
        <v>324</v>
      </c>
      <c r="H10" s="45" t="s">
        <v>269</v>
      </c>
      <c r="I10" s="46" t="s">
        <v>206</v>
      </c>
      <c r="J10" s="39" t="s">
        <v>191</v>
      </c>
      <c r="K10" s="42">
        <v>1000</v>
      </c>
      <c r="L10" s="42">
        <v>110</v>
      </c>
      <c r="M10" s="39">
        <v>5</v>
      </c>
      <c r="N10" s="39">
        <f t="shared" si="0"/>
        <v>5</v>
      </c>
      <c r="O10" s="328"/>
      <c r="P10" s="41">
        <f t="shared" si="1"/>
        <v>5550</v>
      </c>
      <c r="Q10" s="332"/>
      <c r="R10" s="330"/>
    </row>
    <row r="11" spans="2:18" ht="18.600000000000001" customHeight="1" thickTop="1" thickBot="1" x14ac:dyDescent="0.2">
      <c r="B11" s="337"/>
      <c r="C11" s="323"/>
      <c r="D11" s="37" t="s">
        <v>157</v>
      </c>
      <c r="E11" s="37" t="s">
        <v>205</v>
      </c>
      <c r="F11" s="38" t="s">
        <v>318</v>
      </c>
      <c r="G11" s="33" t="s">
        <v>324</v>
      </c>
      <c r="H11" s="45" t="s">
        <v>270</v>
      </c>
      <c r="I11" s="46" t="s">
        <v>206</v>
      </c>
      <c r="J11" s="39" t="s">
        <v>191</v>
      </c>
      <c r="K11" s="42">
        <v>1000</v>
      </c>
      <c r="L11" s="42">
        <v>110</v>
      </c>
      <c r="M11" s="39">
        <v>5</v>
      </c>
      <c r="N11" s="39">
        <f t="shared" si="0"/>
        <v>5</v>
      </c>
      <c r="O11" s="328"/>
      <c r="P11" s="41">
        <f t="shared" si="1"/>
        <v>5550</v>
      </c>
      <c r="Q11" s="332"/>
      <c r="R11" s="330"/>
    </row>
    <row r="12" spans="2:18" ht="18.600000000000001" customHeight="1" thickTop="1" thickBot="1" x14ac:dyDescent="0.2">
      <c r="B12" s="337"/>
      <c r="C12" s="323"/>
      <c r="D12" s="37" t="s">
        <v>158</v>
      </c>
      <c r="E12" s="37" t="s">
        <v>205</v>
      </c>
      <c r="F12" s="38" t="s">
        <v>318</v>
      </c>
      <c r="G12" s="33" t="s">
        <v>324</v>
      </c>
      <c r="H12" s="45" t="s">
        <v>270</v>
      </c>
      <c r="I12" s="46" t="s">
        <v>206</v>
      </c>
      <c r="J12" s="39" t="s">
        <v>191</v>
      </c>
      <c r="K12" s="42">
        <v>1000</v>
      </c>
      <c r="L12" s="42">
        <v>110</v>
      </c>
      <c r="M12" s="39">
        <v>5</v>
      </c>
      <c r="N12" s="39">
        <f t="shared" si="0"/>
        <v>5</v>
      </c>
      <c r="O12" s="328"/>
      <c r="P12" s="41">
        <f t="shared" si="1"/>
        <v>5550</v>
      </c>
      <c r="Q12" s="332"/>
      <c r="R12" s="330"/>
    </row>
    <row r="13" spans="2:18" ht="18.600000000000001" customHeight="1" thickTop="1" thickBot="1" x14ac:dyDescent="0.2">
      <c r="B13" s="337"/>
      <c r="C13" s="323"/>
      <c r="D13" s="37" t="s">
        <v>159</v>
      </c>
      <c r="E13" s="37" t="s">
        <v>205</v>
      </c>
      <c r="F13" s="38" t="s">
        <v>318</v>
      </c>
      <c r="G13" s="33" t="s">
        <v>324</v>
      </c>
      <c r="H13" s="45" t="s">
        <v>271</v>
      </c>
      <c r="I13" s="46" t="s">
        <v>206</v>
      </c>
      <c r="J13" s="39" t="s">
        <v>191</v>
      </c>
      <c r="K13" s="42">
        <v>1000</v>
      </c>
      <c r="L13" s="42">
        <v>110</v>
      </c>
      <c r="M13" s="39">
        <v>5</v>
      </c>
      <c r="N13" s="39">
        <f t="shared" si="0"/>
        <v>5</v>
      </c>
      <c r="O13" s="328"/>
      <c r="P13" s="41">
        <f t="shared" si="1"/>
        <v>5550</v>
      </c>
      <c r="Q13" s="332"/>
      <c r="R13" s="330"/>
    </row>
    <row r="14" spans="2:18" ht="18.600000000000001" customHeight="1" thickTop="1" thickBot="1" x14ac:dyDescent="0.2">
      <c r="B14" s="337"/>
      <c r="C14" s="323"/>
      <c r="D14" s="37" t="s">
        <v>160</v>
      </c>
      <c r="E14" s="37" t="s">
        <v>205</v>
      </c>
      <c r="F14" s="38" t="s">
        <v>318</v>
      </c>
      <c r="G14" s="33" t="s">
        <v>324</v>
      </c>
      <c r="H14" s="45" t="s">
        <v>271</v>
      </c>
      <c r="I14" s="46" t="s">
        <v>206</v>
      </c>
      <c r="J14" s="39" t="s">
        <v>191</v>
      </c>
      <c r="K14" s="42">
        <v>1000</v>
      </c>
      <c r="L14" s="42">
        <v>110</v>
      </c>
      <c r="M14" s="39">
        <v>5</v>
      </c>
      <c r="N14" s="39">
        <f t="shared" si="0"/>
        <v>5</v>
      </c>
      <c r="O14" s="328"/>
      <c r="P14" s="41">
        <f t="shared" si="1"/>
        <v>5550</v>
      </c>
      <c r="Q14" s="332"/>
      <c r="R14" s="330"/>
    </row>
    <row r="15" spans="2:18" ht="18.600000000000001" customHeight="1" thickTop="1" thickBot="1" x14ac:dyDescent="0.2">
      <c r="B15" s="337"/>
      <c r="C15" s="323"/>
      <c r="D15" s="37" t="s">
        <v>161</v>
      </c>
      <c r="E15" s="37" t="s">
        <v>205</v>
      </c>
      <c r="F15" s="38" t="s">
        <v>318</v>
      </c>
      <c r="G15" s="33" t="s">
        <v>324</v>
      </c>
      <c r="H15" s="45" t="s">
        <v>272</v>
      </c>
      <c r="I15" s="46" t="s">
        <v>206</v>
      </c>
      <c r="J15" s="39" t="s">
        <v>191</v>
      </c>
      <c r="K15" s="42">
        <v>1000</v>
      </c>
      <c r="L15" s="42">
        <v>110</v>
      </c>
      <c r="M15" s="39">
        <v>5</v>
      </c>
      <c r="N15" s="39">
        <f t="shared" si="0"/>
        <v>5</v>
      </c>
      <c r="O15" s="328"/>
      <c r="P15" s="41">
        <f t="shared" si="1"/>
        <v>5550</v>
      </c>
      <c r="Q15" s="332"/>
      <c r="R15" s="330"/>
    </row>
    <row r="16" spans="2:18" ht="18.600000000000001" customHeight="1" thickTop="1" thickBot="1" x14ac:dyDescent="0.2">
      <c r="B16" s="337"/>
      <c r="C16" s="323"/>
      <c r="D16" s="37" t="s">
        <v>162</v>
      </c>
      <c r="E16" s="37" t="s">
        <v>205</v>
      </c>
      <c r="F16" s="38" t="s">
        <v>318</v>
      </c>
      <c r="G16" s="33" t="s">
        <v>324</v>
      </c>
      <c r="H16" s="45" t="s">
        <v>272</v>
      </c>
      <c r="I16" s="46" t="s">
        <v>206</v>
      </c>
      <c r="J16" s="39" t="s">
        <v>191</v>
      </c>
      <c r="K16" s="42">
        <v>1000</v>
      </c>
      <c r="L16" s="42">
        <v>110</v>
      </c>
      <c r="M16" s="39">
        <v>5</v>
      </c>
      <c r="N16" s="39">
        <f t="shared" si="0"/>
        <v>5</v>
      </c>
      <c r="O16" s="328"/>
      <c r="P16" s="41">
        <f t="shared" si="1"/>
        <v>5550</v>
      </c>
      <c r="Q16" s="332"/>
      <c r="R16" s="330"/>
    </row>
    <row r="17" spans="2:18" ht="18.600000000000001" customHeight="1" thickTop="1" thickBot="1" x14ac:dyDescent="0.2">
      <c r="B17" s="337"/>
      <c r="C17" s="323"/>
      <c r="D17" s="37" t="s">
        <v>163</v>
      </c>
      <c r="E17" s="37" t="s">
        <v>205</v>
      </c>
      <c r="F17" s="38" t="s">
        <v>318</v>
      </c>
      <c r="G17" s="33" t="s">
        <v>324</v>
      </c>
      <c r="H17" s="45" t="s">
        <v>273</v>
      </c>
      <c r="I17" s="46" t="s">
        <v>206</v>
      </c>
      <c r="J17" s="39" t="s">
        <v>191</v>
      </c>
      <c r="K17" s="42">
        <v>1000</v>
      </c>
      <c r="L17" s="42">
        <v>110</v>
      </c>
      <c r="M17" s="39">
        <v>5</v>
      </c>
      <c r="N17" s="39">
        <f t="shared" si="0"/>
        <v>5</v>
      </c>
      <c r="O17" s="328"/>
      <c r="P17" s="41">
        <f t="shared" si="1"/>
        <v>5550</v>
      </c>
      <c r="Q17" s="332"/>
      <c r="R17" s="330"/>
    </row>
    <row r="18" spans="2:18" ht="18.600000000000001" customHeight="1" thickTop="1" thickBot="1" x14ac:dyDescent="0.2">
      <c r="B18" s="337"/>
      <c r="C18" s="323"/>
      <c r="D18" s="37" t="s">
        <v>164</v>
      </c>
      <c r="E18" s="37" t="s">
        <v>205</v>
      </c>
      <c r="F18" s="38" t="s">
        <v>318</v>
      </c>
      <c r="G18" s="33" t="s">
        <v>324</v>
      </c>
      <c r="H18" s="45" t="s">
        <v>273</v>
      </c>
      <c r="I18" s="46" t="s">
        <v>206</v>
      </c>
      <c r="J18" s="39" t="s">
        <v>191</v>
      </c>
      <c r="K18" s="42">
        <v>1000</v>
      </c>
      <c r="L18" s="42">
        <v>110</v>
      </c>
      <c r="M18" s="39">
        <v>5</v>
      </c>
      <c r="N18" s="39">
        <f t="shared" si="0"/>
        <v>5</v>
      </c>
      <c r="O18" s="328"/>
      <c r="P18" s="41">
        <f t="shared" si="1"/>
        <v>5550</v>
      </c>
      <c r="Q18" s="332"/>
      <c r="R18" s="330"/>
    </row>
    <row r="19" spans="2:18" ht="18.600000000000001" customHeight="1" thickTop="1" thickBot="1" x14ac:dyDescent="0.2">
      <c r="B19" s="337"/>
      <c r="C19" s="324"/>
      <c r="D19" s="47" t="s">
        <v>165</v>
      </c>
      <c r="E19" s="47" t="s">
        <v>205</v>
      </c>
      <c r="F19" s="48" t="s">
        <v>318</v>
      </c>
      <c r="G19" s="33" t="s">
        <v>324</v>
      </c>
      <c r="H19" s="49" t="s">
        <v>274</v>
      </c>
      <c r="I19" s="49" t="s">
        <v>206</v>
      </c>
      <c r="J19" s="47" t="s">
        <v>191</v>
      </c>
      <c r="K19" s="50" t="s">
        <v>203</v>
      </c>
      <c r="L19" s="50" t="s">
        <v>198</v>
      </c>
      <c r="M19" s="47"/>
      <c r="N19" s="47"/>
      <c r="O19" s="329"/>
      <c r="P19" s="51"/>
      <c r="Q19" s="333"/>
      <c r="R19" s="330"/>
    </row>
    <row r="20" spans="2:18" ht="18.600000000000001" customHeight="1" thickTop="1" thickBot="1" x14ac:dyDescent="0.2">
      <c r="B20" s="336" t="s">
        <v>328</v>
      </c>
      <c r="C20" s="325" t="s">
        <v>347</v>
      </c>
      <c r="D20" s="31" t="s">
        <v>70</v>
      </c>
      <c r="E20" s="31" t="s">
        <v>201</v>
      </c>
      <c r="F20" s="32" t="s">
        <v>207</v>
      </c>
      <c r="G20" s="32" t="s">
        <v>324</v>
      </c>
      <c r="H20" s="31" t="s">
        <v>275</v>
      </c>
      <c r="I20" s="31"/>
      <c r="J20" s="31" t="s">
        <v>193</v>
      </c>
      <c r="K20" s="35">
        <v>6000</v>
      </c>
      <c r="L20" s="35">
        <v>110</v>
      </c>
      <c r="M20" s="34">
        <v>2</v>
      </c>
      <c r="N20" s="34">
        <f t="shared" si="0"/>
        <v>2</v>
      </c>
      <c r="O20" s="327">
        <v>24</v>
      </c>
      <c r="P20" s="36">
        <f t="shared" ref="P20:P60" si="2">(K20+L20)*M20</f>
        <v>12220</v>
      </c>
      <c r="Q20" s="331">
        <f>SUM(P20:P43)</f>
        <v>235280</v>
      </c>
      <c r="R20" s="330">
        <v>200000</v>
      </c>
    </row>
    <row r="21" spans="2:18" ht="18.600000000000001" customHeight="1" thickTop="1" thickBot="1" x14ac:dyDescent="0.2">
      <c r="B21" s="337"/>
      <c r="C21" s="323"/>
      <c r="D21" s="37" t="s">
        <v>71</v>
      </c>
      <c r="E21" s="37" t="s">
        <v>201</v>
      </c>
      <c r="F21" s="38" t="s">
        <v>207</v>
      </c>
      <c r="G21" s="38" t="s">
        <v>324</v>
      </c>
      <c r="H21" s="37" t="s">
        <v>276</v>
      </c>
      <c r="I21" s="37"/>
      <c r="J21" s="37" t="s">
        <v>193</v>
      </c>
      <c r="K21" s="42">
        <v>6000</v>
      </c>
      <c r="L21" s="42">
        <v>110</v>
      </c>
      <c r="M21" s="39">
        <v>2</v>
      </c>
      <c r="N21" s="39">
        <f t="shared" si="0"/>
        <v>2</v>
      </c>
      <c r="O21" s="328"/>
      <c r="P21" s="41">
        <f t="shared" si="2"/>
        <v>12220</v>
      </c>
      <c r="Q21" s="332"/>
      <c r="R21" s="330"/>
    </row>
    <row r="22" spans="2:18" ht="18.600000000000001" customHeight="1" thickTop="1" thickBot="1" x14ac:dyDescent="0.2">
      <c r="B22" s="337"/>
      <c r="C22" s="323"/>
      <c r="D22" s="37" t="s">
        <v>72</v>
      </c>
      <c r="E22" s="37" t="s">
        <v>201</v>
      </c>
      <c r="F22" s="38" t="s">
        <v>207</v>
      </c>
      <c r="G22" s="38" t="s">
        <v>324</v>
      </c>
      <c r="H22" s="37" t="s">
        <v>277</v>
      </c>
      <c r="I22" s="37"/>
      <c r="J22" s="37" t="s">
        <v>194</v>
      </c>
      <c r="K22" s="42">
        <v>4000</v>
      </c>
      <c r="L22" s="42">
        <v>110</v>
      </c>
      <c r="M22" s="39">
        <v>2</v>
      </c>
      <c r="N22" s="39">
        <f t="shared" si="0"/>
        <v>2</v>
      </c>
      <c r="O22" s="328"/>
      <c r="P22" s="41">
        <f t="shared" si="2"/>
        <v>8220</v>
      </c>
      <c r="Q22" s="332"/>
      <c r="R22" s="330"/>
    </row>
    <row r="23" spans="2:18" ht="18.600000000000001" customHeight="1" thickTop="1" thickBot="1" x14ac:dyDescent="0.2">
      <c r="B23" s="337"/>
      <c r="C23" s="323"/>
      <c r="D23" s="37" t="s">
        <v>73</v>
      </c>
      <c r="E23" s="37" t="s">
        <v>201</v>
      </c>
      <c r="F23" s="38" t="s">
        <v>207</v>
      </c>
      <c r="G23" s="38" t="s">
        <v>324</v>
      </c>
      <c r="H23" s="37" t="s">
        <v>278</v>
      </c>
      <c r="I23" s="37"/>
      <c r="J23" s="37" t="s">
        <v>194</v>
      </c>
      <c r="K23" s="42">
        <v>4000</v>
      </c>
      <c r="L23" s="42">
        <v>110</v>
      </c>
      <c r="M23" s="39">
        <v>2</v>
      </c>
      <c r="N23" s="39">
        <f t="shared" si="0"/>
        <v>2</v>
      </c>
      <c r="O23" s="328"/>
      <c r="P23" s="41">
        <f t="shared" si="2"/>
        <v>8220</v>
      </c>
      <c r="Q23" s="332"/>
      <c r="R23" s="330"/>
    </row>
    <row r="24" spans="2:18" ht="18.600000000000001" customHeight="1" thickTop="1" thickBot="1" x14ac:dyDescent="0.2">
      <c r="B24" s="337"/>
      <c r="C24" s="323"/>
      <c r="D24" s="37" t="s">
        <v>74</v>
      </c>
      <c r="E24" s="37" t="s">
        <v>201</v>
      </c>
      <c r="F24" s="38" t="s">
        <v>207</v>
      </c>
      <c r="G24" s="38" t="s">
        <v>324</v>
      </c>
      <c r="H24" s="37" t="s">
        <v>279</v>
      </c>
      <c r="I24" s="37"/>
      <c r="J24" s="37" t="s">
        <v>193</v>
      </c>
      <c r="K24" s="42">
        <v>6000</v>
      </c>
      <c r="L24" s="42">
        <v>110</v>
      </c>
      <c r="M24" s="39">
        <v>2</v>
      </c>
      <c r="N24" s="39">
        <f t="shared" si="0"/>
        <v>2</v>
      </c>
      <c r="O24" s="328"/>
      <c r="P24" s="41">
        <f t="shared" si="2"/>
        <v>12220</v>
      </c>
      <c r="Q24" s="332"/>
      <c r="R24" s="330"/>
    </row>
    <row r="25" spans="2:18" ht="18.600000000000001" customHeight="1" thickTop="1" thickBot="1" x14ac:dyDescent="0.2">
      <c r="B25" s="337"/>
      <c r="C25" s="323"/>
      <c r="D25" s="37" t="s">
        <v>75</v>
      </c>
      <c r="E25" s="37" t="s">
        <v>201</v>
      </c>
      <c r="F25" s="38" t="s">
        <v>207</v>
      </c>
      <c r="G25" s="38" t="s">
        <v>324</v>
      </c>
      <c r="H25" s="37" t="s">
        <v>280</v>
      </c>
      <c r="I25" s="37"/>
      <c r="J25" s="37" t="s">
        <v>194</v>
      </c>
      <c r="K25" s="42">
        <v>4500</v>
      </c>
      <c r="L25" s="42">
        <v>110</v>
      </c>
      <c r="M25" s="39">
        <v>2</v>
      </c>
      <c r="N25" s="39">
        <f t="shared" si="0"/>
        <v>2</v>
      </c>
      <c r="O25" s="328"/>
      <c r="P25" s="41">
        <f t="shared" si="2"/>
        <v>9220</v>
      </c>
      <c r="Q25" s="332"/>
      <c r="R25" s="330"/>
    </row>
    <row r="26" spans="2:18" ht="18.600000000000001" customHeight="1" thickTop="1" thickBot="1" x14ac:dyDescent="0.2">
      <c r="B26" s="337"/>
      <c r="C26" s="323"/>
      <c r="D26" s="37" t="s">
        <v>76</v>
      </c>
      <c r="E26" s="37" t="s">
        <v>201</v>
      </c>
      <c r="F26" s="38" t="s">
        <v>207</v>
      </c>
      <c r="G26" s="38" t="s">
        <v>324</v>
      </c>
      <c r="H26" s="37" t="s">
        <v>281</v>
      </c>
      <c r="I26" s="37"/>
      <c r="J26" s="37" t="s">
        <v>193</v>
      </c>
      <c r="K26" s="42">
        <v>6000</v>
      </c>
      <c r="L26" s="42">
        <v>110</v>
      </c>
      <c r="M26" s="39">
        <v>2</v>
      </c>
      <c r="N26" s="39">
        <f t="shared" si="0"/>
        <v>2</v>
      </c>
      <c r="O26" s="328"/>
      <c r="P26" s="41">
        <f t="shared" si="2"/>
        <v>12220</v>
      </c>
      <c r="Q26" s="332"/>
      <c r="R26" s="330"/>
    </row>
    <row r="27" spans="2:18" ht="18.600000000000001" customHeight="1" thickTop="1" thickBot="1" x14ac:dyDescent="0.2">
      <c r="B27" s="337"/>
      <c r="C27" s="323"/>
      <c r="D27" s="37" t="s">
        <v>77</v>
      </c>
      <c r="E27" s="37" t="s">
        <v>201</v>
      </c>
      <c r="F27" s="38" t="s">
        <v>207</v>
      </c>
      <c r="G27" s="38" t="s">
        <v>324</v>
      </c>
      <c r="H27" s="37" t="s">
        <v>282</v>
      </c>
      <c r="I27" s="37"/>
      <c r="J27" s="37" t="s">
        <v>193</v>
      </c>
      <c r="K27" s="42">
        <v>10000</v>
      </c>
      <c r="L27" s="42">
        <v>110</v>
      </c>
      <c r="M27" s="39">
        <v>2</v>
      </c>
      <c r="N27" s="39">
        <f t="shared" si="0"/>
        <v>2</v>
      </c>
      <c r="O27" s="328"/>
      <c r="P27" s="41">
        <f t="shared" si="2"/>
        <v>20220</v>
      </c>
      <c r="Q27" s="332"/>
      <c r="R27" s="330"/>
    </row>
    <row r="28" spans="2:18" ht="18.600000000000001" customHeight="1" thickTop="1" thickBot="1" x14ac:dyDescent="0.2">
      <c r="B28" s="337"/>
      <c r="C28" s="323"/>
      <c r="D28" s="37" t="s">
        <v>78</v>
      </c>
      <c r="E28" s="37" t="s">
        <v>201</v>
      </c>
      <c r="F28" s="38" t="s">
        <v>207</v>
      </c>
      <c r="G28" s="38" t="s">
        <v>324</v>
      </c>
      <c r="H28" s="37" t="s">
        <v>283</v>
      </c>
      <c r="I28" s="37"/>
      <c r="J28" s="37" t="s">
        <v>194</v>
      </c>
      <c r="K28" s="42">
        <v>4000</v>
      </c>
      <c r="L28" s="42">
        <v>110</v>
      </c>
      <c r="M28" s="39">
        <v>2</v>
      </c>
      <c r="N28" s="39">
        <f t="shared" si="0"/>
        <v>2</v>
      </c>
      <c r="O28" s="328"/>
      <c r="P28" s="41">
        <f t="shared" si="2"/>
        <v>8220</v>
      </c>
      <c r="Q28" s="332"/>
      <c r="R28" s="330"/>
    </row>
    <row r="29" spans="2:18" ht="18.600000000000001" customHeight="1" thickTop="1" thickBot="1" x14ac:dyDescent="0.2">
      <c r="B29" s="337"/>
      <c r="C29" s="323"/>
      <c r="D29" s="37" t="s">
        <v>79</v>
      </c>
      <c r="E29" s="37" t="s">
        <v>201</v>
      </c>
      <c r="F29" s="38" t="s">
        <v>207</v>
      </c>
      <c r="G29" s="38" t="s">
        <v>324</v>
      </c>
      <c r="H29" s="37" t="s">
        <v>284</v>
      </c>
      <c r="I29" s="37" t="s">
        <v>200</v>
      </c>
      <c r="J29" s="37" t="s">
        <v>194</v>
      </c>
      <c r="K29" s="42">
        <v>6500</v>
      </c>
      <c r="L29" s="42">
        <v>110</v>
      </c>
      <c r="M29" s="39">
        <v>2</v>
      </c>
      <c r="N29" s="39">
        <f t="shared" si="0"/>
        <v>2</v>
      </c>
      <c r="O29" s="328"/>
      <c r="P29" s="41">
        <f t="shared" si="2"/>
        <v>13220</v>
      </c>
      <c r="Q29" s="332"/>
      <c r="R29" s="330"/>
    </row>
    <row r="30" spans="2:18" ht="18.600000000000001" customHeight="1" thickTop="1" thickBot="1" x14ac:dyDescent="0.2">
      <c r="B30" s="337"/>
      <c r="C30" s="323"/>
      <c r="D30" s="37" t="s">
        <v>80</v>
      </c>
      <c r="E30" s="37" t="s">
        <v>201</v>
      </c>
      <c r="F30" s="38" t="s">
        <v>207</v>
      </c>
      <c r="G30" s="38" t="s">
        <v>324</v>
      </c>
      <c r="H30" s="37" t="s">
        <v>285</v>
      </c>
      <c r="I30" s="37"/>
      <c r="J30" s="37" t="s">
        <v>194</v>
      </c>
      <c r="K30" s="42">
        <v>4000</v>
      </c>
      <c r="L30" s="42">
        <v>110</v>
      </c>
      <c r="M30" s="39">
        <v>2</v>
      </c>
      <c r="N30" s="39">
        <f t="shared" si="0"/>
        <v>2</v>
      </c>
      <c r="O30" s="328"/>
      <c r="P30" s="41">
        <f t="shared" si="2"/>
        <v>8220</v>
      </c>
      <c r="Q30" s="332"/>
      <c r="R30" s="330"/>
    </row>
    <row r="31" spans="2:18" ht="18.600000000000001" customHeight="1" thickTop="1" thickBot="1" x14ac:dyDescent="0.2">
      <c r="B31" s="337"/>
      <c r="C31" s="323"/>
      <c r="D31" s="37" t="s">
        <v>81</v>
      </c>
      <c r="E31" s="37" t="s">
        <v>201</v>
      </c>
      <c r="F31" s="38" t="s">
        <v>207</v>
      </c>
      <c r="G31" s="38" t="s">
        <v>324</v>
      </c>
      <c r="H31" s="37" t="s">
        <v>286</v>
      </c>
      <c r="I31" s="37"/>
      <c r="J31" s="37" t="s">
        <v>194</v>
      </c>
      <c r="K31" s="42">
        <v>4000</v>
      </c>
      <c r="L31" s="42">
        <v>110</v>
      </c>
      <c r="M31" s="39">
        <v>2</v>
      </c>
      <c r="N31" s="39">
        <f t="shared" si="0"/>
        <v>2</v>
      </c>
      <c r="O31" s="328"/>
      <c r="P31" s="41">
        <f t="shared" si="2"/>
        <v>8220</v>
      </c>
      <c r="Q31" s="332"/>
      <c r="R31" s="330"/>
    </row>
    <row r="32" spans="2:18" ht="18.600000000000001" customHeight="1" thickTop="1" thickBot="1" x14ac:dyDescent="0.2">
      <c r="B32" s="337"/>
      <c r="C32" s="323"/>
      <c r="D32" s="37" t="s">
        <v>82</v>
      </c>
      <c r="E32" s="37" t="s">
        <v>201</v>
      </c>
      <c r="F32" s="38" t="s">
        <v>207</v>
      </c>
      <c r="G32" s="38" t="s">
        <v>324</v>
      </c>
      <c r="H32" s="37" t="s">
        <v>287</v>
      </c>
      <c r="I32" s="37"/>
      <c r="J32" s="37" t="s">
        <v>193</v>
      </c>
      <c r="K32" s="42">
        <v>8000</v>
      </c>
      <c r="L32" s="42">
        <v>110</v>
      </c>
      <c r="M32" s="39">
        <v>2</v>
      </c>
      <c r="N32" s="39">
        <f t="shared" si="0"/>
        <v>2</v>
      </c>
      <c r="O32" s="328"/>
      <c r="P32" s="41">
        <f t="shared" si="2"/>
        <v>16220</v>
      </c>
      <c r="Q32" s="332"/>
      <c r="R32" s="330"/>
    </row>
    <row r="33" spans="2:18" ht="18.600000000000001" customHeight="1" thickTop="1" thickBot="1" x14ac:dyDescent="0.2">
      <c r="B33" s="337"/>
      <c r="C33" s="323"/>
      <c r="D33" s="37" t="s">
        <v>83</v>
      </c>
      <c r="E33" s="37" t="s">
        <v>201</v>
      </c>
      <c r="F33" s="38" t="s">
        <v>207</v>
      </c>
      <c r="G33" s="38" t="s">
        <v>324</v>
      </c>
      <c r="H33" s="37" t="s">
        <v>288</v>
      </c>
      <c r="I33" s="37"/>
      <c r="J33" s="37" t="s">
        <v>194</v>
      </c>
      <c r="K33" s="42">
        <v>5500</v>
      </c>
      <c r="L33" s="42">
        <v>110</v>
      </c>
      <c r="M33" s="39">
        <v>2</v>
      </c>
      <c r="N33" s="39">
        <f>M33</f>
        <v>2</v>
      </c>
      <c r="O33" s="328"/>
      <c r="P33" s="41">
        <f t="shared" si="2"/>
        <v>11220</v>
      </c>
      <c r="Q33" s="332"/>
      <c r="R33" s="330"/>
    </row>
    <row r="34" spans="2:18" ht="18.600000000000001" customHeight="1" thickTop="1" thickBot="1" x14ac:dyDescent="0.2">
      <c r="B34" s="337"/>
      <c r="C34" s="323"/>
      <c r="D34" s="37" t="s">
        <v>84</v>
      </c>
      <c r="E34" s="37" t="s">
        <v>201</v>
      </c>
      <c r="F34" s="38" t="s">
        <v>207</v>
      </c>
      <c r="G34" s="38" t="s">
        <v>324</v>
      </c>
      <c r="H34" s="37" t="s">
        <v>289</v>
      </c>
      <c r="I34" s="37" t="s">
        <v>200</v>
      </c>
      <c r="J34" s="37" t="s">
        <v>193</v>
      </c>
      <c r="K34" s="42">
        <v>12000</v>
      </c>
      <c r="L34" s="42">
        <v>110</v>
      </c>
      <c r="M34" s="39">
        <v>2</v>
      </c>
      <c r="N34" s="39">
        <f>M34</f>
        <v>2</v>
      </c>
      <c r="O34" s="328"/>
      <c r="P34" s="41">
        <f t="shared" si="2"/>
        <v>24220</v>
      </c>
      <c r="Q34" s="332"/>
      <c r="R34" s="330"/>
    </row>
    <row r="35" spans="2:18" ht="18.600000000000001" customHeight="1" thickTop="1" thickBot="1" x14ac:dyDescent="0.2">
      <c r="B35" s="337"/>
      <c r="C35" s="323"/>
      <c r="D35" s="37" t="s">
        <v>166</v>
      </c>
      <c r="E35" s="37" t="s">
        <v>205</v>
      </c>
      <c r="F35" s="38" t="s">
        <v>208</v>
      </c>
      <c r="G35" s="38" t="s">
        <v>324</v>
      </c>
      <c r="H35" s="37" t="s">
        <v>290</v>
      </c>
      <c r="I35" s="37"/>
      <c r="J35" s="37" t="s">
        <v>195</v>
      </c>
      <c r="K35" s="42">
        <v>2500</v>
      </c>
      <c r="L35" s="42">
        <v>110</v>
      </c>
      <c r="M35" s="39">
        <v>2</v>
      </c>
      <c r="N35" s="39">
        <f>M35</f>
        <v>2</v>
      </c>
      <c r="O35" s="328"/>
      <c r="P35" s="41">
        <f t="shared" si="2"/>
        <v>5220</v>
      </c>
      <c r="Q35" s="332"/>
      <c r="R35" s="330"/>
    </row>
    <row r="36" spans="2:18" ht="18.600000000000001" customHeight="1" thickTop="1" thickBot="1" x14ac:dyDescent="0.2">
      <c r="B36" s="337"/>
      <c r="C36" s="323"/>
      <c r="D36" s="37" t="s">
        <v>167</v>
      </c>
      <c r="E36" s="37" t="s">
        <v>205</v>
      </c>
      <c r="F36" s="38" t="s">
        <v>208</v>
      </c>
      <c r="G36" s="38" t="s">
        <v>324</v>
      </c>
      <c r="H36" s="37" t="s">
        <v>291</v>
      </c>
      <c r="I36" s="37"/>
      <c r="J36" s="37" t="s">
        <v>195</v>
      </c>
      <c r="K36" s="42">
        <v>2500</v>
      </c>
      <c r="L36" s="42">
        <v>110</v>
      </c>
      <c r="M36" s="39">
        <v>2</v>
      </c>
      <c r="N36" s="39">
        <f>M36</f>
        <v>2</v>
      </c>
      <c r="O36" s="328"/>
      <c r="P36" s="41">
        <f t="shared" si="2"/>
        <v>5220</v>
      </c>
      <c r="Q36" s="332"/>
      <c r="R36" s="330"/>
    </row>
    <row r="37" spans="2:18" ht="18.600000000000001" customHeight="1" thickTop="1" thickBot="1" x14ac:dyDescent="0.2">
      <c r="B37" s="337"/>
      <c r="C37" s="323"/>
      <c r="D37" s="37" t="s">
        <v>168</v>
      </c>
      <c r="E37" s="37" t="s">
        <v>205</v>
      </c>
      <c r="F37" s="38" t="s">
        <v>208</v>
      </c>
      <c r="G37" s="38" t="s">
        <v>324</v>
      </c>
      <c r="H37" s="37" t="s">
        <v>292</v>
      </c>
      <c r="I37" s="37" t="s">
        <v>200</v>
      </c>
      <c r="J37" s="37" t="s">
        <v>195</v>
      </c>
      <c r="K37" s="42">
        <v>2500</v>
      </c>
      <c r="L37" s="42">
        <v>110</v>
      </c>
      <c r="M37" s="39">
        <v>2</v>
      </c>
      <c r="N37" s="39">
        <f t="shared" ref="N37:N43" si="3">M37</f>
        <v>2</v>
      </c>
      <c r="O37" s="328"/>
      <c r="P37" s="41">
        <f t="shared" si="2"/>
        <v>5220</v>
      </c>
      <c r="Q37" s="332"/>
      <c r="R37" s="330"/>
    </row>
    <row r="38" spans="2:18" ht="18.600000000000001" customHeight="1" thickTop="1" thickBot="1" x14ac:dyDescent="0.2">
      <c r="B38" s="337"/>
      <c r="C38" s="323"/>
      <c r="D38" s="37" t="s">
        <v>169</v>
      </c>
      <c r="E38" s="37" t="s">
        <v>205</v>
      </c>
      <c r="F38" s="38" t="s">
        <v>208</v>
      </c>
      <c r="G38" s="38" t="s">
        <v>324</v>
      </c>
      <c r="H38" s="37" t="s">
        <v>293</v>
      </c>
      <c r="I38" s="37"/>
      <c r="J38" s="37" t="s">
        <v>195</v>
      </c>
      <c r="K38" s="42">
        <v>2500</v>
      </c>
      <c r="L38" s="42">
        <v>110</v>
      </c>
      <c r="M38" s="39">
        <v>2</v>
      </c>
      <c r="N38" s="39">
        <f t="shared" si="3"/>
        <v>2</v>
      </c>
      <c r="O38" s="328"/>
      <c r="P38" s="41">
        <f t="shared" si="2"/>
        <v>5220</v>
      </c>
      <c r="Q38" s="332"/>
      <c r="R38" s="330"/>
    </row>
    <row r="39" spans="2:18" ht="18.600000000000001" customHeight="1" thickTop="1" thickBot="1" x14ac:dyDescent="0.2">
      <c r="B39" s="337"/>
      <c r="C39" s="323"/>
      <c r="D39" s="37" t="s">
        <v>170</v>
      </c>
      <c r="E39" s="37" t="s">
        <v>205</v>
      </c>
      <c r="F39" s="38" t="s">
        <v>208</v>
      </c>
      <c r="G39" s="38" t="s">
        <v>324</v>
      </c>
      <c r="H39" s="37" t="s">
        <v>294</v>
      </c>
      <c r="I39" s="37"/>
      <c r="J39" s="37" t="s">
        <v>195</v>
      </c>
      <c r="K39" s="42">
        <v>2500</v>
      </c>
      <c r="L39" s="42">
        <v>110</v>
      </c>
      <c r="M39" s="39">
        <v>2</v>
      </c>
      <c r="N39" s="39">
        <f t="shared" si="3"/>
        <v>2</v>
      </c>
      <c r="O39" s="328"/>
      <c r="P39" s="41">
        <f t="shared" si="2"/>
        <v>5220</v>
      </c>
      <c r="Q39" s="332"/>
      <c r="R39" s="330"/>
    </row>
    <row r="40" spans="2:18" ht="18.600000000000001" customHeight="1" thickTop="1" thickBot="1" x14ac:dyDescent="0.2">
      <c r="B40" s="337"/>
      <c r="C40" s="323"/>
      <c r="D40" s="37" t="s">
        <v>171</v>
      </c>
      <c r="E40" s="37" t="s">
        <v>205</v>
      </c>
      <c r="F40" s="38" t="s">
        <v>208</v>
      </c>
      <c r="G40" s="38" t="s">
        <v>324</v>
      </c>
      <c r="H40" s="37" t="s">
        <v>295</v>
      </c>
      <c r="I40" s="37" t="s">
        <v>200</v>
      </c>
      <c r="J40" s="37" t="s">
        <v>195</v>
      </c>
      <c r="K40" s="42">
        <v>2500</v>
      </c>
      <c r="L40" s="42">
        <v>110</v>
      </c>
      <c r="M40" s="39">
        <v>2</v>
      </c>
      <c r="N40" s="39">
        <f t="shared" si="3"/>
        <v>2</v>
      </c>
      <c r="O40" s="328"/>
      <c r="P40" s="41">
        <f t="shared" si="2"/>
        <v>5220</v>
      </c>
      <c r="Q40" s="332"/>
      <c r="R40" s="330"/>
    </row>
    <row r="41" spans="2:18" ht="18.600000000000001" customHeight="1" thickTop="1" thickBot="1" x14ac:dyDescent="0.2">
      <c r="B41" s="337"/>
      <c r="C41" s="323"/>
      <c r="D41" s="37" t="s">
        <v>172</v>
      </c>
      <c r="E41" s="37" t="s">
        <v>205</v>
      </c>
      <c r="F41" s="38" t="s">
        <v>208</v>
      </c>
      <c r="G41" s="38" t="s">
        <v>324</v>
      </c>
      <c r="H41" s="37" t="s">
        <v>295</v>
      </c>
      <c r="I41" s="37" t="s">
        <v>200</v>
      </c>
      <c r="J41" s="37" t="s">
        <v>195</v>
      </c>
      <c r="K41" s="42">
        <v>3500</v>
      </c>
      <c r="L41" s="42">
        <v>110</v>
      </c>
      <c r="M41" s="39">
        <v>2</v>
      </c>
      <c r="N41" s="39">
        <f t="shared" si="3"/>
        <v>2</v>
      </c>
      <c r="O41" s="328"/>
      <c r="P41" s="41">
        <f t="shared" si="2"/>
        <v>7220</v>
      </c>
      <c r="Q41" s="332"/>
      <c r="R41" s="330"/>
    </row>
    <row r="42" spans="2:18" ht="18.600000000000001" customHeight="1" thickTop="1" thickBot="1" x14ac:dyDescent="0.2">
      <c r="B42" s="337"/>
      <c r="C42" s="323"/>
      <c r="D42" s="37" t="s">
        <v>173</v>
      </c>
      <c r="E42" s="37" t="s">
        <v>205</v>
      </c>
      <c r="F42" s="38" t="s">
        <v>208</v>
      </c>
      <c r="G42" s="38" t="s">
        <v>324</v>
      </c>
      <c r="H42" s="37" t="s">
        <v>296</v>
      </c>
      <c r="I42" s="37" t="s">
        <v>200</v>
      </c>
      <c r="J42" s="37" t="s">
        <v>195</v>
      </c>
      <c r="K42" s="42">
        <v>2500</v>
      </c>
      <c r="L42" s="42">
        <v>110</v>
      </c>
      <c r="M42" s="39">
        <v>2</v>
      </c>
      <c r="N42" s="39">
        <f t="shared" si="3"/>
        <v>2</v>
      </c>
      <c r="O42" s="328"/>
      <c r="P42" s="41">
        <f t="shared" si="2"/>
        <v>5220</v>
      </c>
      <c r="Q42" s="332"/>
      <c r="R42" s="330"/>
    </row>
    <row r="43" spans="2:18" ht="18.600000000000001" customHeight="1" thickTop="1" thickBot="1" x14ac:dyDescent="0.2">
      <c r="B43" s="338"/>
      <c r="C43" s="324"/>
      <c r="D43" s="47" t="s">
        <v>174</v>
      </c>
      <c r="E43" s="47" t="s">
        <v>205</v>
      </c>
      <c r="F43" s="48" t="s">
        <v>208</v>
      </c>
      <c r="G43" s="48" t="s">
        <v>324</v>
      </c>
      <c r="H43" s="47" t="s">
        <v>296</v>
      </c>
      <c r="I43" s="47" t="s">
        <v>200</v>
      </c>
      <c r="J43" s="47" t="s">
        <v>195</v>
      </c>
      <c r="K43" s="52">
        <v>3500</v>
      </c>
      <c r="L43" s="52">
        <v>110</v>
      </c>
      <c r="M43" s="47">
        <v>2</v>
      </c>
      <c r="N43" s="47">
        <f t="shared" si="3"/>
        <v>2</v>
      </c>
      <c r="O43" s="329"/>
      <c r="P43" s="51">
        <f t="shared" si="2"/>
        <v>7220</v>
      </c>
      <c r="Q43" s="333"/>
      <c r="R43" s="330"/>
    </row>
    <row r="44" spans="2:18" ht="18.600000000000001" customHeight="1" thickTop="1" thickBot="1" x14ac:dyDescent="0.2">
      <c r="B44" s="339" t="s">
        <v>329</v>
      </c>
      <c r="C44" s="325" t="s">
        <v>348</v>
      </c>
      <c r="D44" s="31" t="s">
        <v>122</v>
      </c>
      <c r="E44" s="31" t="s">
        <v>201</v>
      </c>
      <c r="F44" s="32" t="s">
        <v>209</v>
      </c>
      <c r="G44" s="33" t="s">
        <v>330</v>
      </c>
      <c r="H44" s="31" t="s">
        <v>297</v>
      </c>
      <c r="I44" s="31"/>
      <c r="J44" s="31" t="s">
        <v>194</v>
      </c>
      <c r="K44" s="35">
        <v>3000</v>
      </c>
      <c r="L44" s="35">
        <v>110</v>
      </c>
      <c r="M44" s="34">
        <v>4</v>
      </c>
      <c r="N44" s="34">
        <v>4</v>
      </c>
      <c r="O44" s="327">
        <v>24</v>
      </c>
      <c r="P44" s="36">
        <f t="shared" si="2"/>
        <v>12440</v>
      </c>
      <c r="Q44" s="331">
        <v>90640</v>
      </c>
      <c r="R44" s="330">
        <v>60000</v>
      </c>
    </row>
    <row r="45" spans="2:18" ht="18.600000000000001" customHeight="1" thickTop="1" thickBot="1" x14ac:dyDescent="0.2">
      <c r="B45" s="340"/>
      <c r="C45" s="323"/>
      <c r="D45" s="37" t="s">
        <v>123</v>
      </c>
      <c r="E45" s="37" t="s">
        <v>201</v>
      </c>
      <c r="F45" s="38" t="s">
        <v>209</v>
      </c>
      <c r="G45" s="38" t="s">
        <v>330</v>
      </c>
      <c r="H45" s="37" t="s">
        <v>298</v>
      </c>
      <c r="I45" s="37"/>
      <c r="J45" s="37" t="s">
        <v>194</v>
      </c>
      <c r="K45" s="42">
        <v>3000</v>
      </c>
      <c r="L45" s="42">
        <v>110</v>
      </c>
      <c r="M45" s="39">
        <v>4</v>
      </c>
      <c r="N45" s="39">
        <f t="shared" ref="N45:N56" si="4">M45</f>
        <v>4</v>
      </c>
      <c r="O45" s="328"/>
      <c r="P45" s="41">
        <f t="shared" si="2"/>
        <v>12440</v>
      </c>
      <c r="Q45" s="332"/>
      <c r="R45" s="330"/>
    </row>
    <row r="46" spans="2:18" ht="18.600000000000001" customHeight="1" thickTop="1" thickBot="1" x14ac:dyDescent="0.2">
      <c r="B46" s="340"/>
      <c r="C46" s="323"/>
      <c r="D46" s="37" t="s">
        <v>124</v>
      </c>
      <c r="E46" s="37" t="s">
        <v>201</v>
      </c>
      <c r="F46" s="38" t="s">
        <v>209</v>
      </c>
      <c r="G46" s="38" t="s">
        <v>330</v>
      </c>
      <c r="H46" s="37" t="s">
        <v>299</v>
      </c>
      <c r="I46" s="37"/>
      <c r="J46" s="37" t="s">
        <v>194</v>
      </c>
      <c r="K46" s="42">
        <v>3000</v>
      </c>
      <c r="L46" s="42">
        <v>110</v>
      </c>
      <c r="M46" s="39">
        <v>4</v>
      </c>
      <c r="N46" s="39">
        <f t="shared" si="4"/>
        <v>4</v>
      </c>
      <c r="O46" s="328"/>
      <c r="P46" s="41">
        <f t="shared" si="2"/>
        <v>12440</v>
      </c>
      <c r="Q46" s="332"/>
      <c r="R46" s="330"/>
    </row>
    <row r="47" spans="2:18" ht="18.600000000000001" customHeight="1" thickTop="1" thickBot="1" x14ac:dyDescent="0.2">
      <c r="B47" s="340"/>
      <c r="C47" s="323"/>
      <c r="D47" s="37" t="s">
        <v>125</v>
      </c>
      <c r="E47" s="37" t="s">
        <v>201</v>
      </c>
      <c r="F47" s="38" t="s">
        <v>209</v>
      </c>
      <c r="G47" s="38" t="s">
        <v>330</v>
      </c>
      <c r="H47" s="37" t="s">
        <v>300</v>
      </c>
      <c r="I47" s="37"/>
      <c r="J47" s="37" t="s">
        <v>194</v>
      </c>
      <c r="K47" s="42">
        <v>4000</v>
      </c>
      <c r="L47" s="42">
        <v>110</v>
      </c>
      <c r="M47" s="39">
        <v>4</v>
      </c>
      <c r="N47" s="39">
        <f t="shared" si="4"/>
        <v>4</v>
      </c>
      <c r="O47" s="328"/>
      <c r="P47" s="41">
        <f t="shared" si="2"/>
        <v>16440</v>
      </c>
      <c r="Q47" s="332"/>
      <c r="R47" s="330"/>
    </row>
    <row r="48" spans="2:18" ht="18.600000000000001" customHeight="1" thickTop="1" thickBot="1" x14ac:dyDescent="0.2">
      <c r="B48" s="340"/>
      <c r="C48" s="323"/>
      <c r="D48" s="37" t="s">
        <v>126</v>
      </c>
      <c r="E48" s="37" t="s">
        <v>201</v>
      </c>
      <c r="F48" s="38" t="s">
        <v>209</v>
      </c>
      <c r="G48" s="38" t="s">
        <v>330</v>
      </c>
      <c r="H48" s="37" t="s">
        <v>301</v>
      </c>
      <c r="I48" s="37"/>
      <c r="J48" s="37" t="s">
        <v>194</v>
      </c>
      <c r="K48" s="42">
        <v>4000</v>
      </c>
      <c r="L48" s="42">
        <v>110</v>
      </c>
      <c r="M48" s="39">
        <v>4</v>
      </c>
      <c r="N48" s="39">
        <f t="shared" si="4"/>
        <v>4</v>
      </c>
      <c r="O48" s="328"/>
      <c r="P48" s="41">
        <f t="shared" si="2"/>
        <v>16440</v>
      </c>
      <c r="Q48" s="332"/>
      <c r="R48" s="330"/>
    </row>
    <row r="49" spans="2:18" ht="18.600000000000001" customHeight="1" thickTop="1" thickBot="1" x14ac:dyDescent="0.2">
      <c r="B49" s="340"/>
      <c r="C49" s="323"/>
      <c r="D49" s="37" t="s">
        <v>127</v>
      </c>
      <c r="E49" s="37" t="s">
        <v>201</v>
      </c>
      <c r="F49" s="38" t="s">
        <v>209</v>
      </c>
      <c r="G49" s="38" t="s">
        <v>330</v>
      </c>
      <c r="H49" s="37" t="s">
        <v>302</v>
      </c>
      <c r="I49" s="37"/>
      <c r="J49" s="37" t="s">
        <v>194</v>
      </c>
      <c r="K49" s="42">
        <v>8000</v>
      </c>
      <c r="L49" s="42">
        <v>110</v>
      </c>
      <c r="M49" s="39">
        <v>4</v>
      </c>
      <c r="N49" s="39">
        <f t="shared" si="4"/>
        <v>4</v>
      </c>
      <c r="O49" s="328"/>
      <c r="P49" s="41">
        <f t="shared" si="2"/>
        <v>32440</v>
      </c>
      <c r="Q49" s="332"/>
      <c r="R49" s="330"/>
    </row>
    <row r="50" spans="2:18" ht="18.600000000000001" customHeight="1" thickTop="1" thickBot="1" x14ac:dyDescent="0.2">
      <c r="B50" s="340"/>
      <c r="C50" s="323"/>
      <c r="D50" s="37" t="s">
        <v>128</v>
      </c>
      <c r="E50" s="37" t="s">
        <v>201</v>
      </c>
      <c r="F50" s="38" t="s">
        <v>209</v>
      </c>
      <c r="G50" s="38" t="s">
        <v>330</v>
      </c>
      <c r="H50" s="37" t="s">
        <v>303</v>
      </c>
      <c r="I50" s="37" t="s">
        <v>200</v>
      </c>
      <c r="J50" s="37" t="s">
        <v>194</v>
      </c>
      <c r="K50" s="42">
        <v>8000</v>
      </c>
      <c r="L50" s="42">
        <v>110</v>
      </c>
      <c r="M50" s="39">
        <v>4</v>
      </c>
      <c r="N50" s="39">
        <f t="shared" si="4"/>
        <v>4</v>
      </c>
      <c r="O50" s="328"/>
      <c r="P50" s="41">
        <f t="shared" si="2"/>
        <v>32440</v>
      </c>
      <c r="Q50" s="332"/>
      <c r="R50" s="330"/>
    </row>
    <row r="51" spans="2:18" ht="18.600000000000001" customHeight="1" thickTop="1" thickBot="1" x14ac:dyDescent="0.2">
      <c r="B51" s="340"/>
      <c r="C51" s="323"/>
      <c r="D51" s="37" t="s">
        <v>129</v>
      </c>
      <c r="E51" s="37" t="s">
        <v>201</v>
      </c>
      <c r="F51" s="38" t="s">
        <v>210</v>
      </c>
      <c r="G51" s="38" t="s">
        <v>330</v>
      </c>
      <c r="H51" s="37" t="s">
        <v>282</v>
      </c>
      <c r="I51" s="37"/>
      <c r="J51" s="37" t="s">
        <v>194</v>
      </c>
      <c r="K51" s="42">
        <v>2000</v>
      </c>
      <c r="L51" s="42">
        <v>110</v>
      </c>
      <c r="M51" s="39">
        <v>4</v>
      </c>
      <c r="N51" s="39">
        <f t="shared" si="4"/>
        <v>4</v>
      </c>
      <c r="O51" s="328"/>
      <c r="P51" s="41">
        <f t="shared" si="2"/>
        <v>8440</v>
      </c>
      <c r="Q51" s="332"/>
      <c r="R51" s="330"/>
    </row>
    <row r="52" spans="2:18" ht="18.600000000000001" customHeight="1" thickTop="1" thickBot="1" x14ac:dyDescent="0.2">
      <c r="B52" s="340"/>
      <c r="C52" s="323"/>
      <c r="D52" s="37" t="s">
        <v>130</v>
      </c>
      <c r="E52" s="37" t="s">
        <v>201</v>
      </c>
      <c r="F52" s="38" t="s">
        <v>210</v>
      </c>
      <c r="G52" s="38" t="s">
        <v>330</v>
      </c>
      <c r="H52" s="37" t="s">
        <v>304</v>
      </c>
      <c r="I52" s="37" t="s">
        <v>200</v>
      </c>
      <c r="J52" s="37" t="s">
        <v>194</v>
      </c>
      <c r="K52" s="42">
        <v>3500</v>
      </c>
      <c r="L52" s="42">
        <v>110</v>
      </c>
      <c r="M52" s="39">
        <v>4</v>
      </c>
      <c r="N52" s="39">
        <f t="shared" si="4"/>
        <v>4</v>
      </c>
      <c r="O52" s="328"/>
      <c r="P52" s="41">
        <f t="shared" si="2"/>
        <v>14440</v>
      </c>
      <c r="Q52" s="332"/>
      <c r="R52" s="330"/>
    </row>
    <row r="53" spans="2:18" ht="18.600000000000001" customHeight="1" thickTop="1" thickBot="1" x14ac:dyDescent="0.2">
      <c r="B53" s="340"/>
      <c r="C53" s="323"/>
      <c r="D53" s="37" t="s">
        <v>131</v>
      </c>
      <c r="E53" s="37" t="s">
        <v>201</v>
      </c>
      <c r="F53" s="38" t="s">
        <v>210</v>
      </c>
      <c r="G53" s="38" t="s">
        <v>330</v>
      </c>
      <c r="H53" s="37" t="s">
        <v>285</v>
      </c>
      <c r="I53" s="37" t="s">
        <v>200</v>
      </c>
      <c r="J53" s="37" t="s">
        <v>194</v>
      </c>
      <c r="K53" s="42">
        <v>3500</v>
      </c>
      <c r="L53" s="42">
        <v>110</v>
      </c>
      <c r="M53" s="39">
        <v>4</v>
      </c>
      <c r="N53" s="39">
        <f t="shared" si="4"/>
        <v>4</v>
      </c>
      <c r="O53" s="328"/>
      <c r="P53" s="41">
        <f t="shared" si="2"/>
        <v>14440</v>
      </c>
      <c r="Q53" s="332"/>
      <c r="R53" s="330"/>
    </row>
    <row r="54" spans="2:18" ht="18.600000000000001" customHeight="1" thickTop="1" thickBot="1" x14ac:dyDescent="0.2">
      <c r="B54" s="340"/>
      <c r="C54" s="323"/>
      <c r="D54" s="37" t="s">
        <v>132</v>
      </c>
      <c r="E54" s="37" t="s">
        <v>201</v>
      </c>
      <c r="F54" s="38" t="s">
        <v>210</v>
      </c>
      <c r="G54" s="38" t="s">
        <v>330</v>
      </c>
      <c r="H54" s="37" t="s">
        <v>286</v>
      </c>
      <c r="I54" s="37"/>
      <c r="J54" s="37" t="s">
        <v>194</v>
      </c>
      <c r="K54" s="42">
        <v>2000</v>
      </c>
      <c r="L54" s="42">
        <v>110</v>
      </c>
      <c r="M54" s="39">
        <v>4</v>
      </c>
      <c r="N54" s="39">
        <f t="shared" si="4"/>
        <v>4</v>
      </c>
      <c r="O54" s="328"/>
      <c r="P54" s="41">
        <f t="shared" si="2"/>
        <v>8440</v>
      </c>
      <c r="Q54" s="332"/>
      <c r="R54" s="330"/>
    </row>
    <row r="55" spans="2:18" ht="18.600000000000001" customHeight="1" thickTop="1" thickBot="1" x14ac:dyDescent="0.2">
      <c r="B55" s="340"/>
      <c r="C55" s="323"/>
      <c r="D55" s="37" t="s">
        <v>133</v>
      </c>
      <c r="E55" s="37" t="s">
        <v>201</v>
      </c>
      <c r="F55" s="38" t="s">
        <v>210</v>
      </c>
      <c r="G55" s="38" t="s">
        <v>330</v>
      </c>
      <c r="H55" s="37" t="s">
        <v>305</v>
      </c>
      <c r="I55" s="37" t="s">
        <v>200</v>
      </c>
      <c r="J55" s="37" t="s">
        <v>194</v>
      </c>
      <c r="K55" s="42">
        <v>3500</v>
      </c>
      <c r="L55" s="42">
        <v>110</v>
      </c>
      <c r="M55" s="39">
        <v>4</v>
      </c>
      <c r="N55" s="39">
        <f t="shared" si="4"/>
        <v>4</v>
      </c>
      <c r="O55" s="328"/>
      <c r="P55" s="41">
        <f t="shared" si="2"/>
        <v>14440</v>
      </c>
      <c r="Q55" s="332"/>
      <c r="R55" s="330"/>
    </row>
    <row r="56" spans="2:18" ht="18.600000000000001" customHeight="1" thickTop="1" thickBot="1" x14ac:dyDescent="0.2">
      <c r="B56" s="340"/>
      <c r="C56" s="323"/>
      <c r="D56" s="37" t="s">
        <v>175</v>
      </c>
      <c r="E56" s="37" t="s">
        <v>205</v>
      </c>
      <c r="F56" s="38" t="s">
        <v>176</v>
      </c>
      <c r="G56" s="38" t="s">
        <v>330</v>
      </c>
      <c r="H56" s="37" t="s">
        <v>292</v>
      </c>
      <c r="I56" s="37"/>
      <c r="J56" s="37" t="s">
        <v>194</v>
      </c>
      <c r="K56" s="42">
        <v>1500</v>
      </c>
      <c r="L56" s="42">
        <v>110</v>
      </c>
      <c r="M56" s="39">
        <v>4</v>
      </c>
      <c r="N56" s="39">
        <f t="shared" si="4"/>
        <v>4</v>
      </c>
      <c r="O56" s="328"/>
      <c r="P56" s="41">
        <f t="shared" si="2"/>
        <v>6440</v>
      </c>
      <c r="Q56" s="332"/>
      <c r="R56" s="330"/>
    </row>
    <row r="57" spans="2:18" ht="18.600000000000001" customHeight="1" thickTop="1" thickBot="1" x14ac:dyDescent="0.2">
      <c r="B57" s="340"/>
      <c r="C57" s="323"/>
      <c r="D57" s="37" t="s">
        <v>177</v>
      </c>
      <c r="E57" s="37" t="s">
        <v>205</v>
      </c>
      <c r="F57" s="38" t="s">
        <v>176</v>
      </c>
      <c r="G57" s="38" t="s">
        <v>330</v>
      </c>
      <c r="H57" s="37" t="s">
        <v>293</v>
      </c>
      <c r="I57" s="37"/>
      <c r="J57" s="37" t="s">
        <v>194</v>
      </c>
      <c r="K57" s="42">
        <v>1500</v>
      </c>
      <c r="L57" s="42">
        <v>110</v>
      </c>
      <c r="M57" s="39">
        <v>4</v>
      </c>
      <c r="N57" s="39">
        <f>M57</f>
        <v>4</v>
      </c>
      <c r="O57" s="328"/>
      <c r="P57" s="41">
        <f t="shared" si="2"/>
        <v>6440</v>
      </c>
      <c r="Q57" s="332"/>
      <c r="R57" s="330"/>
    </row>
    <row r="58" spans="2:18" ht="18.600000000000001" customHeight="1" thickTop="1" thickBot="1" x14ac:dyDescent="0.2">
      <c r="B58" s="340"/>
      <c r="C58" s="323"/>
      <c r="D58" s="37" t="s">
        <v>178</v>
      </c>
      <c r="E58" s="37" t="s">
        <v>205</v>
      </c>
      <c r="F58" s="38" t="s">
        <v>176</v>
      </c>
      <c r="G58" s="38" t="s">
        <v>330</v>
      </c>
      <c r="H58" s="37" t="s">
        <v>294</v>
      </c>
      <c r="I58" s="37"/>
      <c r="J58" s="37" t="s">
        <v>194</v>
      </c>
      <c r="K58" s="42">
        <v>1500</v>
      </c>
      <c r="L58" s="42">
        <v>110</v>
      </c>
      <c r="M58" s="39">
        <v>4</v>
      </c>
      <c r="N58" s="39">
        <f>M58</f>
        <v>4</v>
      </c>
      <c r="O58" s="328"/>
      <c r="P58" s="41">
        <f t="shared" si="2"/>
        <v>6440</v>
      </c>
      <c r="Q58" s="332"/>
      <c r="R58" s="330"/>
    </row>
    <row r="59" spans="2:18" ht="18.600000000000001" customHeight="1" thickTop="1" thickBot="1" x14ac:dyDescent="0.2">
      <c r="B59" s="340"/>
      <c r="C59" s="323"/>
      <c r="D59" s="37" t="s">
        <v>179</v>
      </c>
      <c r="E59" s="37" t="s">
        <v>205</v>
      </c>
      <c r="F59" s="38" t="s">
        <v>176</v>
      </c>
      <c r="G59" s="38" t="s">
        <v>330</v>
      </c>
      <c r="H59" s="37" t="s">
        <v>295</v>
      </c>
      <c r="I59" s="37" t="s">
        <v>200</v>
      </c>
      <c r="J59" s="37" t="s">
        <v>194</v>
      </c>
      <c r="K59" s="42">
        <v>2000</v>
      </c>
      <c r="L59" s="42">
        <v>110</v>
      </c>
      <c r="M59" s="39">
        <v>4</v>
      </c>
      <c r="N59" s="39">
        <f>M59</f>
        <v>4</v>
      </c>
      <c r="O59" s="328"/>
      <c r="P59" s="41">
        <f t="shared" si="2"/>
        <v>8440</v>
      </c>
      <c r="Q59" s="332"/>
      <c r="R59" s="330"/>
    </row>
    <row r="60" spans="2:18" ht="18.600000000000001" customHeight="1" thickTop="1" thickBot="1" x14ac:dyDescent="0.2">
      <c r="B60" s="340"/>
      <c r="C60" s="324"/>
      <c r="D60" s="47" t="s">
        <v>180</v>
      </c>
      <c r="E60" s="47" t="s">
        <v>205</v>
      </c>
      <c r="F60" s="48" t="s">
        <v>176</v>
      </c>
      <c r="G60" s="48" t="s">
        <v>330</v>
      </c>
      <c r="H60" s="47" t="s">
        <v>296</v>
      </c>
      <c r="I60" s="47" t="s">
        <v>200</v>
      </c>
      <c r="J60" s="47" t="s">
        <v>194</v>
      </c>
      <c r="K60" s="52">
        <v>2000</v>
      </c>
      <c r="L60" s="52">
        <v>110</v>
      </c>
      <c r="M60" s="47">
        <v>4</v>
      </c>
      <c r="N60" s="47">
        <f>M60</f>
        <v>4</v>
      </c>
      <c r="O60" s="329"/>
      <c r="P60" s="51">
        <f t="shared" si="2"/>
        <v>8440</v>
      </c>
      <c r="Q60" s="333"/>
      <c r="R60" s="330"/>
    </row>
    <row r="61" spans="2:18" ht="18.600000000000001" customHeight="1" thickTop="1" thickBot="1" x14ac:dyDescent="0.2">
      <c r="B61" s="341" t="s">
        <v>331</v>
      </c>
      <c r="C61" s="326" t="s">
        <v>349</v>
      </c>
      <c r="D61" s="31" t="s">
        <v>49</v>
      </c>
      <c r="E61" s="31" t="s">
        <v>201</v>
      </c>
      <c r="F61" s="32" t="s">
        <v>50</v>
      </c>
      <c r="G61" s="48" t="s">
        <v>330</v>
      </c>
      <c r="H61" s="31" t="s">
        <v>304</v>
      </c>
      <c r="I61" s="31"/>
      <c r="J61" s="31" t="s">
        <v>193</v>
      </c>
      <c r="K61" s="53" t="s">
        <v>203</v>
      </c>
      <c r="L61" s="53" t="s">
        <v>204</v>
      </c>
      <c r="M61" s="34"/>
      <c r="N61" s="34"/>
      <c r="O61" s="327">
        <f>SUM(N61:N73)</f>
        <v>24</v>
      </c>
      <c r="P61" s="54"/>
      <c r="Q61" s="331">
        <v>90640</v>
      </c>
      <c r="R61" s="330">
        <v>60000</v>
      </c>
    </row>
    <row r="62" spans="2:18" ht="18.600000000000001" customHeight="1" thickTop="1" thickBot="1" x14ac:dyDescent="0.2">
      <c r="B62" s="337"/>
      <c r="C62" s="323"/>
      <c r="D62" s="37" t="s">
        <v>51</v>
      </c>
      <c r="E62" s="37" t="s">
        <v>201</v>
      </c>
      <c r="F62" s="38" t="s">
        <v>50</v>
      </c>
      <c r="G62" s="48" t="s">
        <v>330</v>
      </c>
      <c r="H62" s="37" t="s">
        <v>306</v>
      </c>
      <c r="I62" s="37"/>
      <c r="J62" s="37" t="s">
        <v>193</v>
      </c>
      <c r="K62" s="42">
        <v>5000</v>
      </c>
      <c r="L62" s="42">
        <v>110</v>
      </c>
      <c r="M62" s="39">
        <v>2</v>
      </c>
      <c r="N62" s="39">
        <f t="shared" ref="N62:N95" si="5">M62</f>
        <v>2</v>
      </c>
      <c r="O62" s="328"/>
      <c r="P62" s="41">
        <f t="shared" ref="P62:P95" si="6">(K62+L62)*M62</f>
        <v>10220</v>
      </c>
      <c r="Q62" s="334"/>
      <c r="R62" s="330"/>
    </row>
    <row r="63" spans="2:18" ht="18.600000000000001" customHeight="1" thickTop="1" thickBot="1" x14ac:dyDescent="0.2">
      <c r="B63" s="337"/>
      <c r="C63" s="323"/>
      <c r="D63" s="37" t="s">
        <v>52</v>
      </c>
      <c r="E63" s="37" t="s">
        <v>201</v>
      </c>
      <c r="F63" s="38" t="s">
        <v>50</v>
      </c>
      <c r="G63" s="48" t="s">
        <v>330</v>
      </c>
      <c r="H63" s="37" t="s">
        <v>307</v>
      </c>
      <c r="I63" s="37"/>
      <c r="J63" s="37" t="s">
        <v>193</v>
      </c>
      <c r="K63" s="42">
        <v>5000</v>
      </c>
      <c r="L63" s="42">
        <v>110</v>
      </c>
      <c r="M63" s="39">
        <v>2</v>
      </c>
      <c r="N63" s="39">
        <f>M63</f>
        <v>2</v>
      </c>
      <c r="O63" s="328"/>
      <c r="P63" s="41">
        <f t="shared" si="6"/>
        <v>10220</v>
      </c>
      <c r="Q63" s="334"/>
      <c r="R63" s="330"/>
    </row>
    <row r="64" spans="2:18" ht="18.600000000000001" customHeight="1" thickTop="1" thickBot="1" x14ac:dyDescent="0.2">
      <c r="B64" s="337"/>
      <c r="C64" s="323"/>
      <c r="D64" s="37" t="s">
        <v>53</v>
      </c>
      <c r="E64" s="37" t="s">
        <v>201</v>
      </c>
      <c r="F64" s="38" t="s">
        <v>50</v>
      </c>
      <c r="G64" s="48" t="s">
        <v>330</v>
      </c>
      <c r="H64" s="37" t="s">
        <v>308</v>
      </c>
      <c r="I64" s="37"/>
      <c r="J64" s="37" t="s">
        <v>193</v>
      </c>
      <c r="K64" s="42">
        <v>5000</v>
      </c>
      <c r="L64" s="42">
        <v>110</v>
      </c>
      <c r="M64" s="39">
        <v>2</v>
      </c>
      <c r="N64" s="39">
        <f t="shared" si="5"/>
        <v>2</v>
      </c>
      <c r="O64" s="328"/>
      <c r="P64" s="41">
        <f t="shared" si="6"/>
        <v>10220</v>
      </c>
      <c r="Q64" s="334"/>
      <c r="R64" s="330"/>
    </row>
    <row r="65" spans="2:18" ht="18.600000000000001" customHeight="1" thickTop="1" thickBot="1" x14ac:dyDescent="0.2">
      <c r="B65" s="337"/>
      <c r="C65" s="323"/>
      <c r="D65" s="37" t="s">
        <v>54</v>
      </c>
      <c r="E65" s="37" t="s">
        <v>201</v>
      </c>
      <c r="F65" s="38" t="s">
        <v>50</v>
      </c>
      <c r="G65" s="48" t="s">
        <v>330</v>
      </c>
      <c r="H65" s="37" t="s">
        <v>263</v>
      </c>
      <c r="I65" s="37"/>
      <c r="J65" s="37" t="s">
        <v>193</v>
      </c>
      <c r="K65" s="42">
        <v>5000</v>
      </c>
      <c r="L65" s="42">
        <v>110</v>
      </c>
      <c r="M65" s="39">
        <v>2</v>
      </c>
      <c r="N65" s="39">
        <f t="shared" si="5"/>
        <v>2</v>
      </c>
      <c r="O65" s="328"/>
      <c r="P65" s="41">
        <f t="shared" si="6"/>
        <v>10220</v>
      </c>
      <c r="Q65" s="334"/>
      <c r="R65" s="330"/>
    </row>
    <row r="66" spans="2:18" ht="18.600000000000001" customHeight="1" thickTop="1" thickBot="1" x14ac:dyDescent="0.2">
      <c r="B66" s="337"/>
      <c r="C66" s="323"/>
      <c r="D66" s="37" t="s">
        <v>55</v>
      </c>
      <c r="E66" s="37" t="s">
        <v>201</v>
      </c>
      <c r="F66" s="38" t="s">
        <v>50</v>
      </c>
      <c r="G66" s="48" t="s">
        <v>330</v>
      </c>
      <c r="H66" s="37" t="s">
        <v>265</v>
      </c>
      <c r="I66" s="37"/>
      <c r="J66" s="37" t="s">
        <v>193</v>
      </c>
      <c r="K66" s="42">
        <v>3000</v>
      </c>
      <c r="L66" s="42">
        <v>110</v>
      </c>
      <c r="M66" s="39">
        <v>2</v>
      </c>
      <c r="N66" s="39">
        <f t="shared" si="5"/>
        <v>2</v>
      </c>
      <c r="O66" s="328"/>
      <c r="P66" s="41">
        <f t="shared" si="6"/>
        <v>6220</v>
      </c>
      <c r="Q66" s="334"/>
      <c r="R66" s="330"/>
    </row>
    <row r="67" spans="2:18" ht="18.600000000000001" customHeight="1" thickTop="1" thickBot="1" x14ac:dyDescent="0.2">
      <c r="B67" s="337"/>
      <c r="C67" s="323"/>
      <c r="D67" s="37" t="s">
        <v>56</v>
      </c>
      <c r="E67" s="37" t="s">
        <v>201</v>
      </c>
      <c r="F67" s="38" t="s">
        <v>50</v>
      </c>
      <c r="G67" s="48" t="s">
        <v>330</v>
      </c>
      <c r="H67" s="37" t="s">
        <v>266</v>
      </c>
      <c r="I67" s="37"/>
      <c r="J67" s="37" t="s">
        <v>193</v>
      </c>
      <c r="K67" s="42">
        <v>3000</v>
      </c>
      <c r="L67" s="42">
        <v>110</v>
      </c>
      <c r="M67" s="39">
        <v>2</v>
      </c>
      <c r="N67" s="39">
        <f t="shared" si="5"/>
        <v>2</v>
      </c>
      <c r="O67" s="328"/>
      <c r="P67" s="41">
        <f t="shared" si="6"/>
        <v>6220</v>
      </c>
      <c r="Q67" s="334"/>
      <c r="R67" s="330"/>
    </row>
    <row r="68" spans="2:18" ht="18.600000000000001" customHeight="1" thickTop="1" thickBot="1" x14ac:dyDescent="0.2">
      <c r="B68" s="337"/>
      <c r="C68" s="323"/>
      <c r="D68" s="37" t="s">
        <v>57</v>
      </c>
      <c r="E68" s="37" t="s">
        <v>201</v>
      </c>
      <c r="F68" s="38" t="s">
        <v>50</v>
      </c>
      <c r="G68" s="48" t="s">
        <v>330</v>
      </c>
      <c r="H68" s="37" t="s">
        <v>267</v>
      </c>
      <c r="I68" s="37"/>
      <c r="J68" s="37" t="s">
        <v>193</v>
      </c>
      <c r="K68" s="42">
        <v>3000</v>
      </c>
      <c r="L68" s="42">
        <v>110</v>
      </c>
      <c r="M68" s="39">
        <v>2</v>
      </c>
      <c r="N68" s="39">
        <f t="shared" si="5"/>
        <v>2</v>
      </c>
      <c r="O68" s="328"/>
      <c r="P68" s="41">
        <f t="shared" si="6"/>
        <v>6220</v>
      </c>
      <c r="Q68" s="334"/>
      <c r="R68" s="330"/>
    </row>
    <row r="69" spans="2:18" ht="18.600000000000001" customHeight="1" thickTop="1" thickBot="1" x14ac:dyDescent="0.2">
      <c r="B69" s="337"/>
      <c r="C69" s="323"/>
      <c r="D69" s="37" t="s">
        <v>58</v>
      </c>
      <c r="E69" s="37" t="s">
        <v>201</v>
      </c>
      <c r="F69" s="38" t="s">
        <v>50</v>
      </c>
      <c r="G69" s="48" t="s">
        <v>330</v>
      </c>
      <c r="H69" s="37" t="s">
        <v>268</v>
      </c>
      <c r="I69" s="37"/>
      <c r="J69" s="37" t="s">
        <v>193</v>
      </c>
      <c r="K69" s="42">
        <v>3000</v>
      </c>
      <c r="L69" s="42">
        <v>110</v>
      </c>
      <c r="M69" s="39">
        <v>2</v>
      </c>
      <c r="N69" s="39">
        <f t="shared" si="5"/>
        <v>2</v>
      </c>
      <c r="O69" s="328"/>
      <c r="P69" s="41">
        <f t="shared" si="6"/>
        <v>6220</v>
      </c>
      <c r="Q69" s="334"/>
      <c r="R69" s="330"/>
    </row>
    <row r="70" spans="2:18" ht="18.600000000000001" customHeight="1" thickTop="1" thickBot="1" x14ac:dyDescent="0.2">
      <c r="B70" s="337"/>
      <c r="C70" s="323"/>
      <c r="D70" s="37" t="s">
        <v>59</v>
      </c>
      <c r="E70" s="37" t="s">
        <v>201</v>
      </c>
      <c r="F70" s="38" t="s">
        <v>50</v>
      </c>
      <c r="G70" s="48" t="s">
        <v>330</v>
      </c>
      <c r="H70" s="37" t="s">
        <v>309</v>
      </c>
      <c r="I70" s="37"/>
      <c r="J70" s="37" t="s">
        <v>193</v>
      </c>
      <c r="K70" s="42">
        <v>3000</v>
      </c>
      <c r="L70" s="42">
        <v>110</v>
      </c>
      <c r="M70" s="39">
        <v>2</v>
      </c>
      <c r="N70" s="39">
        <f t="shared" si="5"/>
        <v>2</v>
      </c>
      <c r="O70" s="328"/>
      <c r="P70" s="41">
        <f t="shared" si="6"/>
        <v>6220</v>
      </c>
      <c r="Q70" s="334"/>
      <c r="R70" s="330"/>
    </row>
    <row r="71" spans="2:18" ht="18.600000000000001" customHeight="1" thickTop="1" thickBot="1" x14ac:dyDescent="0.2">
      <c r="B71" s="337"/>
      <c r="C71" s="323"/>
      <c r="D71" s="37" t="s">
        <v>60</v>
      </c>
      <c r="E71" s="37" t="s">
        <v>201</v>
      </c>
      <c r="F71" s="38" t="s">
        <v>50</v>
      </c>
      <c r="G71" s="48" t="s">
        <v>330</v>
      </c>
      <c r="H71" s="37" t="s">
        <v>310</v>
      </c>
      <c r="I71" s="37"/>
      <c r="J71" s="37" t="s">
        <v>193</v>
      </c>
      <c r="K71" s="42">
        <v>4000</v>
      </c>
      <c r="L71" s="42">
        <v>110</v>
      </c>
      <c r="M71" s="39">
        <v>2</v>
      </c>
      <c r="N71" s="39">
        <f t="shared" si="5"/>
        <v>2</v>
      </c>
      <c r="O71" s="328"/>
      <c r="P71" s="41">
        <f t="shared" si="6"/>
        <v>8220</v>
      </c>
      <c r="Q71" s="334"/>
      <c r="R71" s="330"/>
    </row>
    <row r="72" spans="2:18" ht="18.600000000000001" customHeight="1" thickTop="1" thickBot="1" x14ac:dyDescent="0.2">
      <c r="B72" s="337"/>
      <c r="C72" s="323"/>
      <c r="D72" s="37" t="s">
        <v>61</v>
      </c>
      <c r="E72" s="37" t="s">
        <v>201</v>
      </c>
      <c r="F72" s="38" t="s">
        <v>50</v>
      </c>
      <c r="G72" s="48" t="s">
        <v>330</v>
      </c>
      <c r="H72" s="37" t="s">
        <v>311</v>
      </c>
      <c r="I72" s="37"/>
      <c r="J72" s="37" t="s">
        <v>193</v>
      </c>
      <c r="K72" s="42">
        <v>5000</v>
      </c>
      <c r="L72" s="42">
        <v>110</v>
      </c>
      <c r="M72" s="39">
        <v>2</v>
      </c>
      <c r="N72" s="39">
        <f t="shared" si="5"/>
        <v>2</v>
      </c>
      <c r="O72" s="328"/>
      <c r="P72" s="41">
        <f t="shared" si="6"/>
        <v>10220</v>
      </c>
      <c r="Q72" s="334"/>
      <c r="R72" s="330"/>
    </row>
    <row r="73" spans="2:18" ht="18.600000000000001" customHeight="1" thickTop="1" thickBot="1" x14ac:dyDescent="0.2">
      <c r="B73" s="338"/>
      <c r="C73" s="324"/>
      <c r="D73" s="47" t="s">
        <v>62</v>
      </c>
      <c r="E73" s="47" t="s">
        <v>201</v>
      </c>
      <c r="F73" s="48" t="s">
        <v>50</v>
      </c>
      <c r="G73" s="48" t="s">
        <v>330</v>
      </c>
      <c r="H73" s="47" t="s">
        <v>312</v>
      </c>
      <c r="I73" s="47" t="s">
        <v>200</v>
      </c>
      <c r="J73" s="47" t="s">
        <v>193</v>
      </c>
      <c r="K73" s="52">
        <v>6000</v>
      </c>
      <c r="L73" s="52">
        <v>110</v>
      </c>
      <c r="M73" s="47">
        <v>2</v>
      </c>
      <c r="N73" s="47">
        <f t="shared" si="5"/>
        <v>2</v>
      </c>
      <c r="O73" s="329"/>
      <c r="P73" s="51">
        <f t="shared" si="6"/>
        <v>12220</v>
      </c>
      <c r="Q73" s="335"/>
      <c r="R73" s="330"/>
    </row>
    <row r="74" spans="2:18" ht="18.600000000000001" customHeight="1" thickTop="1" thickBot="1" x14ac:dyDescent="0.2">
      <c r="B74" s="341" t="s">
        <v>332</v>
      </c>
      <c r="C74" s="326" t="s">
        <v>350</v>
      </c>
      <c r="D74" s="31" t="s">
        <v>85</v>
      </c>
      <c r="E74" s="31" t="s">
        <v>201</v>
      </c>
      <c r="F74" s="32" t="s">
        <v>211</v>
      </c>
      <c r="G74" s="55" t="s">
        <v>333</v>
      </c>
      <c r="H74" s="56" t="s">
        <v>313</v>
      </c>
      <c r="I74" s="57"/>
      <c r="J74" s="31" t="s">
        <v>194</v>
      </c>
      <c r="K74" s="35">
        <v>2500</v>
      </c>
      <c r="L74" s="35">
        <v>110</v>
      </c>
      <c r="M74" s="34">
        <v>4</v>
      </c>
      <c r="N74" s="34">
        <f t="shared" si="5"/>
        <v>4</v>
      </c>
      <c r="O74" s="327">
        <v>20</v>
      </c>
      <c r="P74" s="36">
        <f t="shared" si="6"/>
        <v>10440</v>
      </c>
      <c r="Q74" s="331">
        <v>90200</v>
      </c>
      <c r="R74" s="330">
        <v>60000</v>
      </c>
    </row>
    <row r="75" spans="2:18" ht="18.600000000000001" customHeight="1" thickTop="1" thickBot="1" x14ac:dyDescent="0.2">
      <c r="B75" s="340"/>
      <c r="C75" s="323"/>
      <c r="D75" s="37" t="s">
        <v>86</v>
      </c>
      <c r="E75" s="37" t="s">
        <v>201</v>
      </c>
      <c r="F75" s="38" t="s">
        <v>213</v>
      </c>
      <c r="G75" s="55" t="s">
        <v>333</v>
      </c>
      <c r="H75" s="58" t="s">
        <v>212</v>
      </c>
      <c r="I75" s="59"/>
      <c r="J75" s="37" t="s">
        <v>194</v>
      </c>
      <c r="K75" s="42">
        <v>2500</v>
      </c>
      <c r="L75" s="42">
        <v>110</v>
      </c>
      <c r="M75" s="39">
        <v>4</v>
      </c>
      <c r="N75" s="39">
        <f t="shared" si="5"/>
        <v>4</v>
      </c>
      <c r="O75" s="328"/>
      <c r="P75" s="41">
        <f t="shared" si="6"/>
        <v>10440</v>
      </c>
      <c r="Q75" s="334"/>
      <c r="R75" s="330"/>
    </row>
    <row r="76" spans="2:18" ht="18.600000000000001" customHeight="1" thickTop="1" thickBot="1" x14ac:dyDescent="0.2">
      <c r="B76" s="340"/>
      <c r="C76" s="323"/>
      <c r="D76" s="37" t="s">
        <v>87</v>
      </c>
      <c r="E76" s="37" t="s">
        <v>201</v>
      </c>
      <c r="F76" s="38" t="s">
        <v>211</v>
      </c>
      <c r="G76" s="55" t="s">
        <v>333</v>
      </c>
      <c r="H76" s="58" t="s">
        <v>214</v>
      </c>
      <c r="I76" s="59"/>
      <c r="J76" s="37" t="s">
        <v>194</v>
      </c>
      <c r="K76" s="42">
        <v>2500</v>
      </c>
      <c r="L76" s="42">
        <v>110</v>
      </c>
      <c r="M76" s="39">
        <v>4</v>
      </c>
      <c r="N76" s="39">
        <f>M76</f>
        <v>4</v>
      </c>
      <c r="O76" s="328"/>
      <c r="P76" s="41">
        <f t="shared" si="6"/>
        <v>10440</v>
      </c>
      <c r="Q76" s="334"/>
      <c r="R76" s="330"/>
    </row>
    <row r="77" spans="2:18" ht="18.600000000000001" customHeight="1" thickTop="1" thickBot="1" x14ac:dyDescent="0.2">
      <c r="B77" s="340"/>
      <c r="C77" s="323"/>
      <c r="D77" s="37" t="s">
        <v>88</v>
      </c>
      <c r="E77" s="37" t="s">
        <v>201</v>
      </c>
      <c r="F77" s="38" t="s">
        <v>211</v>
      </c>
      <c r="G77" s="55" t="s">
        <v>333</v>
      </c>
      <c r="H77" s="58" t="s">
        <v>214</v>
      </c>
      <c r="I77" s="59"/>
      <c r="J77" s="37" t="s">
        <v>194</v>
      </c>
      <c r="K77" s="42">
        <v>2500</v>
      </c>
      <c r="L77" s="42">
        <v>110</v>
      </c>
      <c r="M77" s="39">
        <v>4</v>
      </c>
      <c r="N77" s="39">
        <f t="shared" si="5"/>
        <v>4</v>
      </c>
      <c r="O77" s="328"/>
      <c r="P77" s="41">
        <f t="shared" si="6"/>
        <v>10440</v>
      </c>
      <c r="Q77" s="334"/>
      <c r="R77" s="330"/>
    </row>
    <row r="78" spans="2:18" ht="18.600000000000001" customHeight="1" thickTop="1" thickBot="1" x14ac:dyDescent="0.2">
      <c r="B78" s="340"/>
      <c r="C78" s="323"/>
      <c r="D78" s="37" t="s">
        <v>89</v>
      </c>
      <c r="E78" s="37" t="s">
        <v>201</v>
      </c>
      <c r="F78" s="38" t="s">
        <v>211</v>
      </c>
      <c r="G78" s="55" t="s">
        <v>333</v>
      </c>
      <c r="H78" s="58" t="s">
        <v>215</v>
      </c>
      <c r="I78" s="59"/>
      <c r="J78" s="37" t="s">
        <v>194</v>
      </c>
      <c r="K78" s="42">
        <v>2500</v>
      </c>
      <c r="L78" s="42">
        <v>110</v>
      </c>
      <c r="M78" s="39">
        <v>4</v>
      </c>
      <c r="N78" s="39">
        <f t="shared" si="5"/>
        <v>4</v>
      </c>
      <c r="O78" s="328"/>
      <c r="P78" s="41">
        <f t="shared" si="6"/>
        <v>10440</v>
      </c>
      <c r="Q78" s="334"/>
      <c r="R78" s="330"/>
    </row>
    <row r="79" spans="2:18" ht="18.600000000000001" customHeight="1" thickTop="1" thickBot="1" x14ac:dyDescent="0.2">
      <c r="B79" s="340"/>
      <c r="C79" s="323"/>
      <c r="D79" s="37" t="s">
        <v>90</v>
      </c>
      <c r="E79" s="37" t="s">
        <v>201</v>
      </c>
      <c r="F79" s="38" t="s">
        <v>211</v>
      </c>
      <c r="G79" s="55" t="s">
        <v>333</v>
      </c>
      <c r="H79" s="58" t="s">
        <v>215</v>
      </c>
      <c r="I79" s="59"/>
      <c r="J79" s="37" t="s">
        <v>194</v>
      </c>
      <c r="K79" s="42">
        <v>2500</v>
      </c>
      <c r="L79" s="42">
        <v>110</v>
      </c>
      <c r="M79" s="39">
        <v>4</v>
      </c>
      <c r="N79" s="39">
        <f t="shared" si="5"/>
        <v>4</v>
      </c>
      <c r="O79" s="328"/>
      <c r="P79" s="41">
        <f t="shared" si="6"/>
        <v>10440</v>
      </c>
      <c r="Q79" s="334"/>
      <c r="R79" s="330"/>
    </row>
    <row r="80" spans="2:18" ht="18.600000000000001" customHeight="1" thickTop="1" thickBot="1" x14ac:dyDescent="0.2">
      <c r="B80" s="340"/>
      <c r="C80" s="323"/>
      <c r="D80" s="37" t="s">
        <v>91</v>
      </c>
      <c r="E80" s="37" t="s">
        <v>201</v>
      </c>
      <c r="F80" s="38" t="s">
        <v>211</v>
      </c>
      <c r="G80" s="55" t="s">
        <v>333</v>
      </c>
      <c r="H80" s="58" t="s">
        <v>216</v>
      </c>
      <c r="I80" s="59"/>
      <c r="J80" s="37" t="s">
        <v>194</v>
      </c>
      <c r="K80" s="42">
        <v>3000</v>
      </c>
      <c r="L80" s="42">
        <v>110</v>
      </c>
      <c r="M80" s="39">
        <v>4</v>
      </c>
      <c r="N80" s="39">
        <f t="shared" si="5"/>
        <v>4</v>
      </c>
      <c r="O80" s="328"/>
      <c r="P80" s="41">
        <f t="shared" si="6"/>
        <v>12440</v>
      </c>
      <c r="Q80" s="334"/>
      <c r="R80" s="330"/>
    </row>
    <row r="81" spans="2:18" ht="18.600000000000001" customHeight="1" thickTop="1" thickBot="1" x14ac:dyDescent="0.2">
      <c r="B81" s="340"/>
      <c r="C81" s="323"/>
      <c r="D81" s="37" t="s">
        <v>92</v>
      </c>
      <c r="E81" s="37" t="s">
        <v>201</v>
      </c>
      <c r="F81" s="38" t="s">
        <v>211</v>
      </c>
      <c r="G81" s="55" t="s">
        <v>333</v>
      </c>
      <c r="H81" s="58" t="s">
        <v>216</v>
      </c>
      <c r="I81" s="59"/>
      <c r="J81" s="37" t="s">
        <v>194</v>
      </c>
      <c r="K81" s="42">
        <v>3000</v>
      </c>
      <c r="L81" s="42">
        <v>110</v>
      </c>
      <c r="M81" s="39">
        <v>4</v>
      </c>
      <c r="N81" s="39">
        <f t="shared" si="5"/>
        <v>4</v>
      </c>
      <c r="O81" s="328"/>
      <c r="P81" s="41">
        <f t="shared" si="6"/>
        <v>12440</v>
      </c>
      <c r="Q81" s="334"/>
      <c r="R81" s="330"/>
    </row>
    <row r="82" spans="2:18" ht="18.600000000000001" customHeight="1" thickTop="1" thickBot="1" x14ac:dyDescent="0.2">
      <c r="B82" s="340"/>
      <c r="C82" s="323"/>
      <c r="D82" s="37" t="s">
        <v>93</v>
      </c>
      <c r="E82" s="37" t="s">
        <v>201</v>
      </c>
      <c r="F82" s="38" t="s">
        <v>211</v>
      </c>
      <c r="G82" s="55" t="s">
        <v>333</v>
      </c>
      <c r="H82" s="58" t="s">
        <v>217</v>
      </c>
      <c r="I82" s="59"/>
      <c r="J82" s="37" t="s">
        <v>194</v>
      </c>
      <c r="K82" s="42">
        <v>4000</v>
      </c>
      <c r="L82" s="42">
        <v>110</v>
      </c>
      <c r="M82" s="39">
        <v>4</v>
      </c>
      <c r="N82" s="39">
        <f t="shared" si="5"/>
        <v>4</v>
      </c>
      <c r="O82" s="328"/>
      <c r="P82" s="41">
        <f t="shared" si="6"/>
        <v>16440</v>
      </c>
      <c r="Q82" s="334"/>
      <c r="R82" s="330"/>
    </row>
    <row r="83" spans="2:18" ht="18.600000000000001" customHeight="1" thickTop="1" thickBot="1" x14ac:dyDescent="0.2">
      <c r="B83" s="342"/>
      <c r="C83" s="324"/>
      <c r="D83" s="47" t="s">
        <v>94</v>
      </c>
      <c r="E83" s="47" t="s">
        <v>201</v>
      </c>
      <c r="F83" s="48" t="s">
        <v>211</v>
      </c>
      <c r="G83" s="55" t="s">
        <v>333</v>
      </c>
      <c r="H83" s="60" t="s">
        <v>217</v>
      </c>
      <c r="I83" s="61" t="s">
        <v>199</v>
      </c>
      <c r="J83" s="47" t="s">
        <v>194</v>
      </c>
      <c r="K83" s="52">
        <v>5500</v>
      </c>
      <c r="L83" s="52">
        <v>110</v>
      </c>
      <c r="M83" s="47">
        <v>4</v>
      </c>
      <c r="N83" s="47">
        <f t="shared" si="5"/>
        <v>4</v>
      </c>
      <c r="O83" s="329"/>
      <c r="P83" s="51">
        <f t="shared" si="6"/>
        <v>22440</v>
      </c>
      <c r="Q83" s="335"/>
      <c r="R83" s="330"/>
    </row>
    <row r="84" spans="2:18" ht="18.600000000000001" customHeight="1" thickTop="1" thickBot="1" x14ac:dyDescent="0.3">
      <c r="B84" s="341" t="s">
        <v>334</v>
      </c>
      <c r="C84" s="325" t="s">
        <v>351</v>
      </c>
      <c r="D84" s="31" t="s">
        <v>95</v>
      </c>
      <c r="E84" s="31" t="s">
        <v>201</v>
      </c>
      <c r="F84" s="32" t="s">
        <v>96</v>
      </c>
      <c r="G84" s="55" t="s">
        <v>333</v>
      </c>
      <c r="H84" s="56" t="s">
        <v>218</v>
      </c>
      <c r="I84" s="57" t="s">
        <v>199</v>
      </c>
      <c r="J84" s="62" t="s">
        <v>191</v>
      </c>
      <c r="K84" s="63">
        <v>3500</v>
      </c>
      <c r="L84" s="64">
        <v>110</v>
      </c>
      <c r="M84" s="34">
        <v>3</v>
      </c>
      <c r="N84" s="34">
        <f t="shared" si="5"/>
        <v>3</v>
      </c>
      <c r="O84" s="327">
        <v>20</v>
      </c>
      <c r="P84" s="36">
        <f t="shared" si="6"/>
        <v>10830</v>
      </c>
      <c r="Q84" s="331">
        <v>52200</v>
      </c>
      <c r="R84" s="330">
        <v>35000</v>
      </c>
    </row>
    <row r="85" spans="2:18" ht="18.600000000000001" customHeight="1" thickTop="1" thickBot="1" x14ac:dyDescent="0.3">
      <c r="B85" s="340"/>
      <c r="C85" s="323"/>
      <c r="D85" s="37" t="s">
        <v>97</v>
      </c>
      <c r="E85" s="37" t="s">
        <v>201</v>
      </c>
      <c r="F85" s="38" t="s">
        <v>96</v>
      </c>
      <c r="G85" s="55" t="s">
        <v>333</v>
      </c>
      <c r="H85" s="58" t="s">
        <v>219</v>
      </c>
      <c r="I85" s="59" t="s">
        <v>199</v>
      </c>
      <c r="J85" s="65" t="s">
        <v>191</v>
      </c>
      <c r="K85" s="66">
        <v>3500</v>
      </c>
      <c r="L85" s="67">
        <v>110</v>
      </c>
      <c r="M85" s="39">
        <v>3</v>
      </c>
      <c r="N85" s="39">
        <f t="shared" si="5"/>
        <v>3</v>
      </c>
      <c r="O85" s="328"/>
      <c r="P85" s="41">
        <f t="shared" si="6"/>
        <v>10830</v>
      </c>
      <c r="Q85" s="334"/>
      <c r="R85" s="330"/>
    </row>
    <row r="86" spans="2:18" ht="18.600000000000001" customHeight="1" thickTop="1" thickBot="1" x14ac:dyDescent="0.3">
      <c r="B86" s="340"/>
      <c r="C86" s="323"/>
      <c r="D86" s="37" t="s">
        <v>98</v>
      </c>
      <c r="E86" s="37" t="s">
        <v>201</v>
      </c>
      <c r="F86" s="38" t="s">
        <v>96</v>
      </c>
      <c r="G86" s="55" t="s">
        <v>333</v>
      </c>
      <c r="H86" s="58" t="s">
        <v>220</v>
      </c>
      <c r="I86" s="59" t="s">
        <v>199</v>
      </c>
      <c r="J86" s="65" t="s">
        <v>191</v>
      </c>
      <c r="K86" s="66">
        <v>3500</v>
      </c>
      <c r="L86" s="67">
        <v>110</v>
      </c>
      <c r="M86" s="39">
        <v>3</v>
      </c>
      <c r="N86" s="39">
        <f t="shared" si="5"/>
        <v>3</v>
      </c>
      <c r="O86" s="328"/>
      <c r="P86" s="41">
        <f t="shared" si="6"/>
        <v>10830</v>
      </c>
      <c r="Q86" s="334"/>
      <c r="R86" s="330"/>
    </row>
    <row r="87" spans="2:18" ht="18.600000000000001" customHeight="1" thickTop="1" thickBot="1" x14ac:dyDescent="0.3">
      <c r="B87" s="340"/>
      <c r="C87" s="323"/>
      <c r="D87" s="37" t="s">
        <v>99</v>
      </c>
      <c r="E87" s="37" t="s">
        <v>201</v>
      </c>
      <c r="F87" s="38" t="s">
        <v>96</v>
      </c>
      <c r="G87" s="55" t="s">
        <v>333</v>
      </c>
      <c r="H87" s="58" t="s">
        <v>220</v>
      </c>
      <c r="I87" s="59" t="s">
        <v>199</v>
      </c>
      <c r="J87" s="65" t="s">
        <v>191</v>
      </c>
      <c r="K87" s="66">
        <v>3500</v>
      </c>
      <c r="L87" s="67">
        <v>110</v>
      </c>
      <c r="M87" s="39">
        <v>3</v>
      </c>
      <c r="N87" s="39">
        <f t="shared" si="5"/>
        <v>3</v>
      </c>
      <c r="O87" s="328"/>
      <c r="P87" s="41">
        <f t="shared" si="6"/>
        <v>10830</v>
      </c>
      <c r="Q87" s="334"/>
      <c r="R87" s="330"/>
    </row>
    <row r="88" spans="2:18" ht="18.600000000000001" customHeight="1" thickTop="1" thickBot="1" x14ac:dyDescent="0.3">
      <c r="B88" s="340"/>
      <c r="C88" s="323"/>
      <c r="D88" s="37" t="s">
        <v>100</v>
      </c>
      <c r="E88" s="37" t="s">
        <v>201</v>
      </c>
      <c r="F88" s="38" t="s">
        <v>96</v>
      </c>
      <c r="G88" s="55" t="s">
        <v>333</v>
      </c>
      <c r="H88" s="58" t="s">
        <v>221</v>
      </c>
      <c r="I88" s="59" t="s">
        <v>199</v>
      </c>
      <c r="J88" s="65" t="s">
        <v>191</v>
      </c>
      <c r="K88" s="66">
        <v>3500</v>
      </c>
      <c r="L88" s="67">
        <v>110</v>
      </c>
      <c r="M88" s="39">
        <v>3</v>
      </c>
      <c r="N88" s="39">
        <f t="shared" si="5"/>
        <v>3</v>
      </c>
      <c r="O88" s="328"/>
      <c r="P88" s="41">
        <f t="shared" si="6"/>
        <v>10830</v>
      </c>
      <c r="Q88" s="334"/>
      <c r="R88" s="330"/>
    </row>
    <row r="89" spans="2:18" ht="18.600000000000001" customHeight="1" thickTop="1" thickBot="1" x14ac:dyDescent="0.3">
      <c r="B89" s="340"/>
      <c r="C89" s="323"/>
      <c r="D89" s="37" t="s">
        <v>101</v>
      </c>
      <c r="E89" s="37" t="s">
        <v>201</v>
      </c>
      <c r="F89" s="38" t="s">
        <v>96</v>
      </c>
      <c r="G89" s="55" t="s">
        <v>333</v>
      </c>
      <c r="H89" s="58" t="s">
        <v>222</v>
      </c>
      <c r="I89" s="59" t="s">
        <v>199</v>
      </c>
      <c r="J89" s="65" t="s">
        <v>191</v>
      </c>
      <c r="K89" s="66">
        <v>3500</v>
      </c>
      <c r="L89" s="67">
        <v>110</v>
      </c>
      <c r="M89" s="39">
        <v>3</v>
      </c>
      <c r="N89" s="39">
        <f t="shared" si="5"/>
        <v>3</v>
      </c>
      <c r="O89" s="328"/>
      <c r="P89" s="41">
        <f t="shared" si="6"/>
        <v>10830</v>
      </c>
      <c r="Q89" s="334"/>
      <c r="R89" s="330"/>
    </row>
    <row r="90" spans="2:18" ht="18.600000000000001" customHeight="1" thickTop="1" thickBot="1" x14ac:dyDescent="0.3">
      <c r="B90" s="340"/>
      <c r="C90" s="323"/>
      <c r="D90" s="37" t="s">
        <v>102</v>
      </c>
      <c r="E90" s="37" t="s">
        <v>201</v>
      </c>
      <c r="F90" s="38" t="s">
        <v>103</v>
      </c>
      <c r="G90" s="55" t="s">
        <v>333</v>
      </c>
      <c r="H90" s="58" t="s">
        <v>223</v>
      </c>
      <c r="I90" s="59" t="s">
        <v>199</v>
      </c>
      <c r="J90" s="65" t="s">
        <v>191</v>
      </c>
      <c r="K90" s="66">
        <v>2000</v>
      </c>
      <c r="L90" s="67">
        <v>110</v>
      </c>
      <c r="M90" s="39">
        <v>3</v>
      </c>
      <c r="N90" s="39">
        <f t="shared" si="5"/>
        <v>3</v>
      </c>
      <c r="O90" s="328"/>
      <c r="P90" s="41">
        <f t="shared" si="6"/>
        <v>6330</v>
      </c>
      <c r="Q90" s="334"/>
      <c r="R90" s="330"/>
    </row>
    <row r="91" spans="2:18" ht="18.600000000000001" customHeight="1" thickTop="1" thickBot="1" x14ac:dyDescent="0.3">
      <c r="B91" s="340"/>
      <c r="C91" s="323"/>
      <c r="D91" s="37" t="s">
        <v>104</v>
      </c>
      <c r="E91" s="37" t="s">
        <v>201</v>
      </c>
      <c r="F91" s="38" t="s">
        <v>103</v>
      </c>
      <c r="G91" s="55" t="s">
        <v>333</v>
      </c>
      <c r="H91" s="58" t="s">
        <v>223</v>
      </c>
      <c r="I91" s="59" t="s">
        <v>199</v>
      </c>
      <c r="J91" s="65" t="s">
        <v>191</v>
      </c>
      <c r="K91" s="66">
        <v>2000</v>
      </c>
      <c r="L91" s="67">
        <v>110</v>
      </c>
      <c r="M91" s="39">
        <v>3</v>
      </c>
      <c r="N91" s="39">
        <f t="shared" si="5"/>
        <v>3</v>
      </c>
      <c r="O91" s="328"/>
      <c r="P91" s="41">
        <f t="shared" si="6"/>
        <v>6330</v>
      </c>
      <c r="Q91" s="334"/>
      <c r="R91" s="330"/>
    </row>
    <row r="92" spans="2:18" ht="18.600000000000001" customHeight="1" thickTop="1" thickBot="1" x14ac:dyDescent="0.3">
      <c r="B92" s="340"/>
      <c r="C92" s="323"/>
      <c r="D92" s="37" t="s">
        <v>105</v>
      </c>
      <c r="E92" s="37" t="s">
        <v>201</v>
      </c>
      <c r="F92" s="38" t="s">
        <v>106</v>
      </c>
      <c r="G92" s="55" t="s">
        <v>333</v>
      </c>
      <c r="H92" s="58" t="s">
        <v>224</v>
      </c>
      <c r="I92" s="59"/>
      <c r="J92" s="65" t="s">
        <v>194</v>
      </c>
      <c r="K92" s="66">
        <v>3500</v>
      </c>
      <c r="L92" s="67">
        <v>110</v>
      </c>
      <c r="M92" s="39">
        <v>3</v>
      </c>
      <c r="N92" s="39">
        <f t="shared" si="5"/>
        <v>3</v>
      </c>
      <c r="O92" s="328"/>
      <c r="P92" s="41">
        <f t="shared" si="6"/>
        <v>10830</v>
      </c>
      <c r="Q92" s="334"/>
      <c r="R92" s="330"/>
    </row>
    <row r="93" spans="2:18" ht="18.600000000000001" customHeight="1" thickTop="1" thickBot="1" x14ac:dyDescent="0.3">
      <c r="B93" s="340"/>
      <c r="C93" s="323"/>
      <c r="D93" s="37" t="s">
        <v>107</v>
      </c>
      <c r="E93" s="37" t="s">
        <v>201</v>
      </c>
      <c r="F93" s="38" t="s">
        <v>106</v>
      </c>
      <c r="G93" s="55" t="s">
        <v>333</v>
      </c>
      <c r="H93" s="58" t="s">
        <v>225</v>
      </c>
      <c r="I93" s="59"/>
      <c r="J93" s="65" t="s">
        <v>194</v>
      </c>
      <c r="K93" s="66">
        <v>3500</v>
      </c>
      <c r="L93" s="67">
        <v>110</v>
      </c>
      <c r="M93" s="39">
        <v>3</v>
      </c>
      <c r="N93" s="39">
        <f t="shared" si="5"/>
        <v>3</v>
      </c>
      <c r="O93" s="328"/>
      <c r="P93" s="41">
        <f t="shared" si="6"/>
        <v>10830</v>
      </c>
      <c r="Q93" s="334"/>
      <c r="R93" s="330"/>
    </row>
    <row r="94" spans="2:18" ht="18.600000000000001" customHeight="1" thickTop="1" thickBot="1" x14ac:dyDescent="0.3">
      <c r="B94" s="340"/>
      <c r="C94" s="323"/>
      <c r="D94" s="37" t="s">
        <v>108</v>
      </c>
      <c r="E94" s="37" t="s">
        <v>201</v>
      </c>
      <c r="F94" s="38" t="s">
        <v>106</v>
      </c>
      <c r="G94" s="55" t="s">
        <v>333</v>
      </c>
      <c r="H94" s="58" t="s">
        <v>226</v>
      </c>
      <c r="I94" s="59" t="s">
        <v>199</v>
      </c>
      <c r="J94" s="65" t="s">
        <v>194</v>
      </c>
      <c r="K94" s="66">
        <v>6000</v>
      </c>
      <c r="L94" s="67">
        <v>110</v>
      </c>
      <c r="M94" s="39">
        <v>3</v>
      </c>
      <c r="N94" s="39">
        <f t="shared" si="5"/>
        <v>3</v>
      </c>
      <c r="O94" s="328"/>
      <c r="P94" s="41">
        <f t="shared" si="6"/>
        <v>18330</v>
      </c>
      <c r="Q94" s="334"/>
      <c r="R94" s="330"/>
    </row>
    <row r="95" spans="2:18" ht="18.600000000000001" customHeight="1" thickTop="1" thickBot="1" x14ac:dyDescent="0.3">
      <c r="B95" s="342"/>
      <c r="C95" s="324"/>
      <c r="D95" s="47" t="s">
        <v>109</v>
      </c>
      <c r="E95" s="47" t="s">
        <v>201</v>
      </c>
      <c r="F95" s="48" t="s">
        <v>106</v>
      </c>
      <c r="G95" s="55" t="s">
        <v>333</v>
      </c>
      <c r="H95" s="60" t="s">
        <v>226</v>
      </c>
      <c r="I95" s="61" t="s">
        <v>199</v>
      </c>
      <c r="J95" s="68" t="s">
        <v>194</v>
      </c>
      <c r="K95" s="69">
        <v>6000</v>
      </c>
      <c r="L95" s="70">
        <v>110</v>
      </c>
      <c r="M95" s="47">
        <v>3</v>
      </c>
      <c r="N95" s="47">
        <f t="shared" si="5"/>
        <v>3</v>
      </c>
      <c r="O95" s="329"/>
      <c r="P95" s="51">
        <f t="shared" si="6"/>
        <v>18330</v>
      </c>
      <c r="Q95" s="335"/>
      <c r="R95" s="330"/>
    </row>
    <row r="96" spans="2:18" ht="18.600000000000001" customHeight="1" thickTop="1" thickBot="1" x14ac:dyDescent="0.35">
      <c r="B96" s="341" t="s">
        <v>335</v>
      </c>
      <c r="C96" s="322" t="s">
        <v>352</v>
      </c>
      <c r="D96" s="31" t="s">
        <v>110</v>
      </c>
      <c r="E96" s="31" t="s">
        <v>201</v>
      </c>
      <c r="F96" s="32" t="s">
        <v>227</v>
      </c>
      <c r="G96" s="33" t="s">
        <v>336</v>
      </c>
      <c r="H96" s="56" t="s">
        <v>228</v>
      </c>
      <c r="I96" s="71"/>
      <c r="J96" s="62" t="s">
        <v>194</v>
      </c>
      <c r="K96" s="63" t="s">
        <v>229</v>
      </c>
      <c r="L96" s="72" t="s">
        <v>204</v>
      </c>
      <c r="M96" s="34"/>
      <c r="N96" s="34"/>
      <c r="O96" s="327">
        <v>24</v>
      </c>
      <c r="P96" s="36"/>
      <c r="Q96" s="331">
        <v>114640</v>
      </c>
      <c r="R96" s="330">
        <v>60000</v>
      </c>
    </row>
    <row r="97" spans="2:18" ht="18.600000000000001" customHeight="1" thickTop="1" thickBot="1" x14ac:dyDescent="0.3">
      <c r="B97" s="340"/>
      <c r="C97" s="323"/>
      <c r="D97" s="37" t="s">
        <v>111</v>
      </c>
      <c r="E97" s="37" t="s">
        <v>201</v>
      </c>
      <c r="F97" s="38" t="s">
        <v>227</v>
      </c>
      <c r="G97" s="33" t="s">
        <v>336</v>
      </c>
      <c r="H97" s="58" t="s">
        <v>228</v>
      </c>
      <c r="I97" s="59" t="s">
        <v>199</v>
      </c>
      <c r="J97" s="65" t="s">
        <v>194</v>
      </c>
      <c r="K97" s="66">
        <v>6000</v>
      </c>
      <c r="L97" s="67">
        <v>110</v>
      </c>
      <c r="M97" s="39">
        <v>3</v>
      </c>
      <c r="N97" s="39">
        <f t="shared" ref="N97:N128" si="7">M97</f>
        <v>3</v>
      </c>
      <c r="O97" s="328"/>
      <c r="P97" s="41">
        <f t="shared" ref="P97:P108" si="8">(K97+L97)*M97</f>
        <v>18330</v>
      </c>
      <c r="Q97" s="334"/>
      <c r="R97" s="330"/>
    </row>
    <row r="98" spans="2:18" ht="18.600000000000001" customHeight="1" thickTop="1" thickBot="1" x14ac:dyDescent="0.3">
      <c r="B98" s="340"/>
      <c r="C98" s="323"/>
      <c r="D98" s="37" t="s">
        <v>112</v>
      </c>
      <c r="E98" s="37" t="s">
        <v>201</v>
      </c>
      <c r="F98" s="38" t="s">
        <v>227</v>
      </c>
      <c r="G98" s="33" t="s">
        <v>336</v>
      </c>
      <c r="H98" s="58" t="s">
        <v>224</v>
      </c>
      <c r="I98" s="59"/>
      <c r="J98" s="65" t="s">
        <v>194</v>
      </c>
      <c r="K98" s="66">
        <v>4500</v>
      </c>
      <c r="L98" s="67">
        <v>110</v>
      </c>
      <c r="M98" s="39">
        <v>3</v>
      </c>
      <c r="N98" s="39">
        <f t="shared" si="7"/>
        <v>3</v>
      </c>
      <c r="O98" s="328"/>
      <c r="P98" s="41">
        <f t="shared" si="8"/>
        <v>13830</v>
      </c>
      <c r="Q98" s="334"/>
      <c r="R98" s="330"/>
    </row>
    <row r="99" spans="2:18" ht="18.600000000000001" customHeight="1" thickTop="1" thickBot="1" x14ac:dyDescent="0.3">
      <c r="B99" s="340"/>
      <c r="C99" s="323"/>
      <c r="D99" s="37" t="s">
        <v>113</v>
      </c>
      <c r="E99" s="37" t="s">
        <v>201</v>
      </c>
      <c r="F99" s="38" t="s">
        <v>227</v>
      </c>
      <c r="G99" s="33" t="s">
        <v>336</v>
      </c>
      <c r="H99" s="58" t="s">
        <v>224</v>
      </c>
      <c r="I99" s="59" t="s">
        <v>199</v>
      </c>
      <c r="J99" s="65" t="s">
        <v>194</v>
      </c>
      <c r="K99" s="66">
        <v>6000</v>
      </c>
      <c r="L99" s="67">
        <v>110</v>
      </c>
      <c r="M99" s="39">
        <v>3</v>
      </c>
      <c r="N99" s="39">
        <f t="shared" si="7"/>
        <v>3</v>
      </c>
      <c r="O99" s="328"/>
      <c r="P99" s="41">
        <f t="shared" si="8"/>
        <v>18330</v>
      </c>
      <c r="Q99" s="334"/>
      <c r="R99" s="330"/>
    </row>
    <row r="100" spans="2:18" ht="18.600000000000001" customHeight="1" thickTop="1" thickBot="1" x14ac:dyDescent="0.3">
      <c r="B100" s="340"/>
      <c r="C100" s="323"/>
      <c r="D100" s="37" t="s">
        <v>114</v>
      </c>
      <c r="E100" s="37" t="s">
        <v>201</v>
      </c>
      <c r="F100" s="38" t="s">
        <v>227</v>
      </c>
      <c r="G100" s="33" t="s">
        <v>336</v>
      </c>
      <c r="H100" s="58" t="s">
        <v>225</v>
      </c>
      <c r="I100" s="59"/>
      <c r="J100" s="65" t="s">
        <v>194</v>
      </c>
      <c r="K100" s="66">
        <v>4500</v>
      </c>
      <c r="L100" s="67">
        <v>110</v>
      </c>
      <c r="M100" s="39">
        <v>3</v>
      </c>
      <c r="N100" s="39">
        <f t="shared" si="7"/>
        <v>3</v>
      </c>
      <c r="O100" s="328"/>
      <c r="P100" s="41">
        <f t="shared" si="8"/>
        <v>13830</v>
      </c>
      <c r="Q100" s="334"/>
      <c r="R100" s="330"/>
    </row>
    <row r="101" spans="2:18" ht="18.600000000000001" customHeight="1" thickTop="1" thickBot="1" x14ac:dyDescent="0.3">
      <c r="B101" s="340"/>
      <c r="C101" s="323"/>
      <c r="D101" s="37" t="s">
        <v>115</v>
      </c>
      <c r="E101" s="37" t="s">
        <v>201</v>
      </c>
      <c r="F101" s="38" t="s">
        <v>227</v>
      </c>
      <c r="G101" s="33" t="s">
        <v>336</v>
      </c>
      <c r="H101" s="58" t="s">
        <v>225</v>
      </c>
      <c r="I101" s="59" t="s">
        <v>199</v>
      </c>
      <c r="J101" s="65" t="s">
        <v>194</v>
      </c>
      <c r="K101" s="66">
        <v>6000</v>
      </c>
      <c r="L101" s="67">
        <v>110</v>
      </c>
      <c r="M101" s="39">
        <v>3</v>
      </c>
      <c r="N101" s="39">
        <f t="shared" si="7"/>
        <v>3</v>
      </c>
      <c r="O101" s="328"/>
      <c r="P101" s="41">
        <f t="shared" si="8"/>
        <v>18330</v>
      </c>
      <c r="Q101" s="334"/>
      <c r="R101" s="330"/>
    </row>
    <row r="102" spans="2:18" ht="18.600000000000001" customHeight="1" thickTop="1" thickBot="1" x14ac:dyDescent="0.3">
      <c r="B102" s="340"/>
      <c r="C102" s="323"/>
      <c r="D102" s="37" t="s">
        <v>116</v>
      </c>
      <c r="E102" s="37" t="s">
        <v>201</v>
      </c>
      <c r="F102" s="38" t="s">
        <v>227</v>
      </c>
      <c r="G102" s="33" t="s">
        <v>336</v>
      </c>
      <c r="H102" s="58" t="s">
        <v>230</v>
      </c>
      <c r="I102" s="59"/>
      <c r="J102" s="65" t="s">
        <v>194</v>
      </c>
      <c r="K102" s="66">
        <v>4500</v>
      </c>
      <c r="L102" s="67">
        <v>110</v>
      </c>
      <c r="M102" s="39">
        <v>3</v>
      </c>
      <c r="N102" s="39">
        <f t="shared" si="7"/>
        <v>3</v>
      </c>
      <c r="O102" s="328"/>
      <c r="P102" s="41">
        <f t="shared" si="8"/>
        <v>13830</v>
      </c>
      <c r="Q102" s="334"/>
      <c r="R102" s="330"/>
    </row>
    <row r="103" spans="2:18" ht="18.600000000000001" customHeight="1" thickTop="1" thickBot="1" x14ac:dyDescent="0.3">
      <c r="B103" s="342"/>
      <c r="C103" s="324"/>
      <c r="D103" s="47" t="s">
        <v>117</v>
      </c>
      <c r="E103" s="47" t="s">
        <v>201</v>
      </c>
      <c r="F103" s="48" t="s">
        <v>227</v>
      </c>
      <c r="G103" s="33" t="s">
        <v>336</v>
      </c>
      <c r="H103" s="60" t="s">
        <v>230</v>
      </c>
      <c r="I103" s="61" t="s">
        <v>199</v>
      </c>
      <c r="J103" s="68" t="s">
        <v>194</v>
      </c>
      <c r="K103" s="69">
        <v>6000</v>
      </c>
      <c r="L103" s="70">
        <v>110</v>
      </c>
      <c r="M103" s="47">
        <v>3</v>
      </c>
      <c r="N103" s="47">
        <f t="shared" si="7"/>
        <v>3</v>
      </c>
      <c r="O103" s="329"/>
      <c r="P103" s="51">
        <f t="shared" si="8"/>
        <v>18330</v>
      </c>
      <c r="Q103" s="335"/>
      <c r="R103" s="330"/>
    </row>
    <row r="104" spans="2:18" ht="18.600000000000001" customHeight="1" thickTop="1" thickBot="1" x14ac:dyDescent="0.2">
      <c r="B104" s="341" t="s">
        <v>337</v>
      </c>
      <c r="C104" s="322" t="s">
        <v>353</v>
      </c>
      <c r="D104" s="31" t="s">
        <v>118</v>
      </c>
      <c r="E104" s="31" t="s">
        <v>201</v>
      </c>
      <c r="F104" s="32" t="s">
        <v>119</v>
      </c>
      <c r="G104" s="33" t="s">
        <v>336</v>
      </c>
      <c r="H104" s="56" t="s">
        <v>224</v>
      </c>
      <c r="I104" s="57"/>
      <c r="J104" s="62" t="s">
        <v>194</v>
      </c>
      <c r="K104" s="73">
        <v>3000</v>
      </c>
      <c r="L104" s="64">
        <v>110</v>
      </c>
      <c r="M104" s="34">
        <v>10</v>
      </c>
      <c r="N104" s="34">
        <f t="shared" si="7"/>
        <v>10</v>
      </c>
      <c r="O104" s="327">
        <v>24</v>
      </c>
      <c r="P104" s="36">
        <f t="shared" si="8"/>
        <v>31100</v>
      </c>
      <c r="Q104" s="331">
        <v>62640</v>
      </c>
      <c r="R104" s="330">
        <v>40000</v>
      </c>
    </row>
    <row r="105" spans="2:18" ht="18.600000000000001" customHeight="1" thickTop="1" thickBot="1" x14ac:dyDescent="0.2">
      <c r="B105" s="340"/>
      <c r="C105" s="323"/>
      <c r="D105" s="37" t="s">
        <v>120</v>
      </c>
      <c r="E105" s="37" t="s">
        <v>201</v>
      </c>
      <c r="F105" s="38" t="s">
        <v>119</v>
      </c>
      <c r="G105" s="33" t="s">
        <v>336</v>
      </c>
      <c r="H105" s="58" t="s">
        <v>225</v>
      </c>
      <c r="I105" s="59"/>
      <c r="J105" s="65" t="s">
        <v>194</v>
      </c>
      <c r="K105" s="74">
        <v>3500</v>
      </c>
      <c r="L105" s="67">
        <v>110</v>
      </c>
      <c r="M105" s="39">
        <v>10</v>
      </c>
      <c r="N105" s="39">
        <f t="shared" si="7"/>
        <v>10</v>
      </c>
      <c r="O105" s="328"/>
      <c r="P105" s="41">
        <f t="shared" si="8"/>
        <v>36100</v>
      </c>
      <c r="Q105" s="334"/>
      <c r="R105" s="330"/>
    </row>
    <row r="106" spans="2:18" ht="18.600000000000001" customHeight="1" thickTop="1" thickBot="1" x14ac:dyDescent="0.2">
      <c r="B106" s="342"/>
      <c r="C106" s="324"/>
      <c r="D106" s="47" t="s">
        <v>121</v>
      </c>
      <c r="E106" s="47" t="s">
        <v>201</v>
      </c>
      <c r="F106" s="48" t="s">
        <v>119</v>
      </c>
      <c r="G106" s="33" t="s">
        <v>336</v>
      </c>
      <c r="H106" s="60" t="s">
        <v>230</v>
      </c>
      <c r="I106" s="61" t="s">
        <v>199</v>
      </c>
      <c r="J106" s="68" t="s">
        <v>194</v>
      </c>
      <c r="K106" s="75">
        <v>4500</v>
      </c>
      <c r="L106" s="70">
        <v>110</v>
      </c>
      <c r="M106" s="47">
        <v>10</v>
      </c>
      <c r="N106" s="47">
        <f t="shared" si="7"/>
        <v>10</v>
      </c>
      <c r="O106" s="329"/>
      <c r="P106" s="51">
        <f t="shared" si="8"/>
        <v>46100</v>
      </c>
      <c r="Q106" s="335"/>
      <c r="R106" s="330"/>
    </row>
    <row r="107" spans="2:18" ht="18.600000000000001" customHeight="1" thickTop="1" thickBot="1" x14ac:dyDescent="0.2">
      <c r="B107" s="341" t="s">
        <v>338</v>
      </c>
      <c r="C107" s="322" t="s">
        <v>354</v>
      </c>
      <c r="D107" s="31" t="s">
        <v>134</v>
      </c>
      <c r="E107" s="31" t="s">
        <v>201</v>
      </c>
      <c r="F107" s="32" t="s">
        <v>231</v>
      </c>
      <c r="G107" s="33" t="s">
        <v>339</v>
      </c>
      <c r="H107" s="56" t="s">
        <v>220</v>
      </c>
      <c r="I107" s="57"/>
      <c r="J107" s="62" t="s">
        <v>193</v>
      </c>
      <c r="K107" s="73">
        <v>1500</v>
      </c>
      <c r="L107" s="64">
        <v>110</v>
      </c>
      <c r="M107" s="34">
        <v>3</v>
      </c>
      <c r="N107" s="34">
        <f t="shared" si="7"/>
        <v>3</v>
      </c>
      <c r="O107" s="327">
        <v>20</v>
      </c>
      <c r="P107" s="36">
        <f t="shared" si="8"/>
        <v>4830</v>
      </c>
      <c r="Q107" s="331">
        <v>114200</v>
      </c>
      <c r="R107" s="330">
        <v>80000</v>
      </c>
    </row>
    <row r="108" spans="2:18" ht="18.600000000000001" customHeight="1" thickTop="1" thickBot="1" x14ac:dyDescent="0.2">
      <c r="B108" s="340"/>
      <c r="C108" s="323"/>
      <c r="D108" s="37" t="s">
        <v>135</v>
      </c>
      <c r="E108" s="37" t="s">
        <v>201</v>
      </c>
      <c r="F108" s="38" t="s">
        <v>231</v>
      </c>
      <c r="G108" s="33" t="s">
        <v>339</v>
      </c>
      <c r="H108" s="58" t="s">
        <v>220</v>
      </c>
      <c r="I108" s="59" t="s">
        <v>199</v>
      </c>
      <c r="J108" s="65" t="s">
        <v>193</v>
      </c>
      <c r="K108" s="74">
        <v>3500</v>
      </c>
      <c r="L108" s="67">
        <v>110</v>
      </c>
      <c r="M108" s="39">
        <v>3</v>
      </c>
      <c r="N108" s="39">
        <f t="shared" si="7"/>
        <v>3</v>
      </c>
      <c r="O108" s="328"/>
      <c r="P108" s="41">
        <f t="shared" si="8"/>
        <v>10830</v>
      </c>
      <c r="Q108" s="334"/>
      <c r="R108" s="330"/>
    </row>
    <row r="109" spans="2:18" ht="18.600000000000001" customHeight="1" thickTop="1" thickBot="1" x14ac:dyDescent="0.2">
      <c r="B109" s="340"/>
      <c r="C109" s="323"/>
      <c r="D109" s="37" t="s">
        <v>136</v>
      </c>
      <c r="E109" s="37" t="s">
        <v>201</v>
      </c>
      <c r="F109" s="38" t="s">
        <v>231</v>
      </c>
      <c r="G109" s="33" t="s">
        <v>339</v>
      </c>
      <c r="H109" s="58" t="s">
        <v>221</v>
      </c>
      <c r="I109" s="59"/>
      <c r="J109" s="65" t="s">
        <v>193</v>
      </c>
      <c r="K109" s="74" t="s">
        <v>196</v>
      </c>
      <c r="L109" s="76" t="s">
        <v>198</v>
      </c>
      <c r="M109" s="39"/>
      <c r="N109" s="39"/>
      <c r="O109" s="328"/>
      <c r="P109" s="41"/>
      <c r="Q109" s="334"/>
      <c r="R109" s="330"/>
    </row>
    <row r="110" spans="2:18" ht="18.600000000000001" customHeight="1" thickTop="1" thickBot="1" x14ac:dyDescent="0.2">
      <c r="B110" s="340"/>
      <c r="C110" s="323"/>
      <c r="D110" s="37" t="s">
        <v>137</v>
      </c>
      <c r="E110" s="37" t="s">
        <v>201</v>
      </c>
      <c r="F110" s="38" t="s">
        <v>231</v>
      </c>
      <c r="G110" s="33" t="s">
        <v>339</v>
      </c>
      <c r="H110" s="58" t="s">
        <v>221</v>
      </c>
      <c r="I110" s="59" t="s">
        <v>199</v>
      </c>
      <c r="J110" s="65" t="s">
        <v>193</v>
      </c>
      <c r="K110" s="74">
        <v>3500</v>
      </c>
      <c r="L110" s="67">
        <v>110</v>
      </c>
      <c r="M110" s="39">
        <v>3</v>
      </c>
      <c r="N110" s="39">
        <f t="shared" si="7"/>
        <v>3</v>
      </c>
      <c r="O110" s="328"/>
      <c r="P110" s="41">
        <f>(K110+L110)*M110</f>
        <v>10830</v>
      </c>
      <c r="Q110" s="334"/>
      <c r="R110" s="330"/>
    </row>
    <row r="111" spans="2:18" ht="18.600000000000001" customHeight="1" thickTop="1" thickBot="1" x14ac:dyDescent="0.2">
      <c r="B111" s="340"/>
      <c r="C111" s="323"/>
      <c r="D111" s="37" t="s">
        <v>138</v>
      </c>
      <c r="E111" s="37" t="s">
        <v>201</v>
      </c>
      <c r="F111" s="38" t="s">
        <v>231</v>
      </c>
      <c r="G111" s="33" t="s">
        <v>339</v>
      </c>
      <c r="H111" s="58" t="s">
        <v>222</v>
      </c>
      <c r="I111" s="59"/>
      <c r="J111" s="65" t="s">
        <v>193</v>
      </c>
      <c r="K111" s="74" t="s">
        <v>196</v>
      </c>
      <c r="L111" s="76" t="s">
        <v>198</v>
      </c>
      <c r="M111" s="39"/>
      <c r="N111" s="39"/>
      <c r="O111" s="328"/>
      <c r="P111" s="41"/>
      <c r="Q111" s="334"/>
      <c r="R111" s="330"/>
    </row>
    <row r="112" spans="2:18" ht="18.600000000000001" customHeight="1" thickTop="1" thickBot="1" x14ac:dyDescent="0.2">
      <c r="B112" s="340"/>
      <c r="C112" s="323"/>
      <c r="D112" s="37" t="s">
        <v>139</v>
      </c>
      <c r="E112" s="37" t="s">
        <v>201</v>
      </c>
      <c r="F112" s="38" t="s">
        <v>231</v>
      </c>
      <c r="G112" s="33" t="s">
        <v>339</v>
      </c>
      <c r="H112" s="58" t="s">
        <v>222</v>
      </c>
      <c r="I112" s="59" t="s">
        <v>199</v>
      </c>
      <c r="J112" s="65" t="s">
        <v>193</v>
      </c>
      <c r="K112" s="74">
        <v>3500</v>
      </c>
      <c r="L112" s="67">
        <v>110</v>
      </c>
      <c r="M112" s="39">
        <v>3</v>
      </c>
      <c r="N112" s="39">
        <f t="shared" si="7"/>
        <v>3</v>
      </c>
      <c r="O112" s="328"/>
      <c r="P112" s="41">
        <f t="shared" ref="P112:P128" si="9">(K112+L112)*M112</f>
        <v>10830</v>
      </c>
      <c r="Q112" s="334"/>
      <c r="R112" s="330"/>
    </row>
    <row r="113" spans="2:18" ht="18.600000000000001" customHeight="1" thickTop="1" thickBot="1" x14ac:dyDescent="0.2">
      <c r="B113" s="340"/>
      <c r="C113" s="323"/>
      <c r="D113" s="37" t="s">
        <v>140</v>
      </c>
      <c r="E113" s="37" t="s">
        <v>201</v>
      </c>
      <c r="F113" s="38" t="s">
        <v>231</v>
      </c>
      <c r="G113" s="33" t="s">
        <v>339</v>
      </c>
      <c r="H113" s="58" t="s">
        <v>232</v>
      </c>
      <c r="I113" s="59"/>
      <c r="J113" s="65" t="s">
        <v>193</v>
      </c>
      <c r="K113" s="74">
        <v>1500</v>
      </c>
      <c r="L113" s="67">
        <v>110</v>
      </c>
      <c r="M113" s="39">
        <v>3</v>
      </c>
      <c r="N113" s="39">
        <f t="shared" si="7"/>
        <v>3</v>
      </c>
      <c r="O113" s="328"/>
      <c r="P113" s="41">
        <f t="shared" si="9"/>
        <v>4830</v>
      </c>
      <c r="Q113" s="334"/>
      <c r="R113" s="330"/>
    </row>
    <row r="114" spans="2:18" ht="18.600000000000001" customHeight="1" thickTop="1" thickBot="1" x14ac:dyDescent="0.2">
      <c r="B114" s="340"/>
      <c r="C114" s="323"/>
      <c r="D114" s="37" t="s">
        <v>141</v>
      </c>
      <c r="E114" s="37" t="s">
        <v>201</v>
      </c>
      <c r="F114" s="38" t="s">
        <v>231</v>
      </c>
      <c r="G114" s="33" t="s">
        <v>339</v>
      </c>
      <c r="H114" s="58" t="s">
        <v>232</v>
      </c>
      <c r="I114" s="59" t="s">
        <v>199</v>
      </c>
      <c r="J114" s="65" t="s">
        <v>193</v>
      </c>
      <c r="K114" s="74">
        <v>3500</v>
      </c>
      <c r="L114" s="67">
        <v>110</v>
      </c>
      <c r="M114" s="39">
        <v>3</v>
      </c>
      <c r="N114" s="39">
        <f t="shared" si="7"/>
        <v>3</v>
      </c>
      <c r="O114" s="328"/>
      <c r="P114" s="41">
        <f t="shared" si="9"/>
        <v>10830</v>
      </c>
      <c r="Q114" s="334"/>
      <c r="R114" s="330"/>
    </row>
    <row r="115" spans="2:18" ht="18.600000000000001" customHeight="1" thickTop="1" thickBot="1" x14ac:dyDescent="0.2">
      <c r="B115" s="340"/>
      <c r="C115" s="323"/>
      <c r="D115" s="37" t="s">
        <v>142</v>
      </c>
      <c r="E115" s="37" t="s">
        <v>201</v>
      </c>
      <c r="F115" s="38" t="s">
        <v>231</v>
      </c>
      <c r="G115" s="33" t="s">
        <v>339</v>
      </c>
      <c r="H115" s="58" t="s">
        <v>223</v>
      </c>
      <c r="I115" s="59"/>
      <c r="J115" s="65" t="s">
        <v>193</v>
      </c>
      <c r="K115" s="74">
        <v>1500</v>
      </c>
      <c r="L115" s="67">
        <v>110</v>
      </c>
      <c r="M115" s="39">
        <v>3</v>
      </c>
      <c r="N115" s="39">
        <f t="shared" si="7"/>
        <v>3</v>
      </c>
      <c r="O115" s="328"/>
      <c r="P115" s="41">
        <f t="shared" si="9"/>
        <v>4830</v>
      </c>
      <c r="Q115" s="334"/>
      <c r="R115" s="330"/>
    </row>
    <row r="116" spans="2:18" ht="18.600000000000001" customHeight="1" thickTop="1" thickBot="1" x14ac:dyDescent="0.2">
      <c r="B116" s="340"/>
      <c r="C116" s="323"/>
      <c r="D116" s="37" t="s">
        <v>143</v>
      </c>
      <c r="E116" s="37" t="s">
        <v>201</v>
      </c>
      <c r="F116" s="38" t="s">
        <v>231</v>
      </c>
      <c r="G116" s="33" t="s">
        <v>339</v>
      </c>
      <c r="H116" s="58" t="s">
        <v>223</v>
      </c>
      <c r="I116" s="59" t="s">
        <v>199</v>
      </c>
      <c r="J116" s="65" t="s">
        <v>193</v>
      </c>
      <c r="K116" s="74">
        <v>3500</v>
      </c>
      <c r="L116" s="67">
        <v>110</v>
      </c>
      <c r="M116" s="39">
        <v>3</v>
      </c>
      <c r="N116" s="39">
        <f t="shared" si="7"/>
        <v>3</v>
      </c>
      <c r="O116" s="328"/>
      <c r="P116" s="41">
        <f t="shared" si="9"/>
        <v>10830</v>
      </c>
      <c r="Q116" s="334"/>
      <c r="R116" s="330"/>
    </row>
    <row r="117" spans="2:18" ht="18.600000000000001" customHeight="1" thickTop="1" thickBot="1" x14ac:dyDescent="0.2">
      <c r="B117" s="340"/>
      <c r="C117" s="323"/>
      <c r="D117" s="37" t="s">
        <v>144</v>
      </c>
      <c r="E117" s="37" t="s">
        <v>201</v>
      </c>
      <c r="F117" s="38" t="s">
        <v>231</v>
      </c>
      <c r="G117" s="33" t="s">
        <v>339</v>
      </c>
      <c r="H117" s="58" t="s">
        <v>233</v>
      </c>
      <c r="I117" s="59"/>
      <c r="J117" s="65" t="s">
        <v>193</v>
      </c>
      <c r="K117" s="74">
        <v>1500</v>
      </c>
      <c r="L117" s="67">
        <v>110</v>
      </c>
      <c r="M117" s="39">
        <v>3</v>
      </c>
      <c r="N117" s="39">
        <f t="shared" si="7"/>
        <v>3</v>
      </c>
      <c r="O117" s="328"/>
      <c r="P117" s="41">
        <f t="shared" si="9"/>
        <v>4830</v>
      </c>
      <c r="Q117" s="334"/>
      <c r="R117" s="330"/>
    </row>
    <row r="118" spans="2:18" ht="18.600000000000001" customHeight="1" thickTop="1" thickBot="1" x14ac:dyDescent="0.2">
      <c r="B118" s="340"/>
      <c r="C118" s="323"/>
      <c r="D118" s="37" t="s">
        <v>145</v>
      </c>
      <c r="E118" s="37" t="s">
        <v>201</v>
      </c>
      <c r="F118" s="38" t="s">
        <v>231</v>
      </c>
      <c r="G118" s="33" t="s">
        <v>339</v>
      </c>
      <c r="H118" s="58" t="s">
        <v>233</v>
      </c>
      <c r="I118" s="59" t="s">
        <v>199</v>
      </c>
      <c r="J118" s="65" t="s">
        <v>193</v>
      </c>
      <c r="K118" s="74">
        <v>3500</v>
      </c>
      <c r="L118" s="67">
        <v>110</v>
      </c>
      <c r="M118" s="39">
        <v>3</v>
      </c>
      <c r="N118" s="39">
        <f t="shared" si="7"/>
        <v>3</v>
      </c>
      <c r="O118" s="328"/>
      <c r="P118" s="41">
        <f t="shared" si="9"/>
        <v>10830</v>
      </c>
      <c r="Q118" s="334"/>
      <c r="R118" s="330"/>
    </row>
    <row r="119" spans="2:18" ht="18.600000000000001" customHeight="1" thickTop="1" thickBot="1" x14ac:dyDescent="0.2">
      <c r="B119" s="340"/>
      <c r="C119" s="323"/>
      <c r="D119" s="37" t="s">
        <v>146</v>
      </c>
      <c r="E119" s="37" t="s">
        <v>201</v>
      </c>
      <c r="F119" s="38" t="s">
        <v>231</v>
      </c>
      <c r="G119" s="33" t="s">
        <v>339</v>
      </c>
      <c r="H119" s="58" t="s">
        <v>234</v>
      </c>
      <c r="I119" s="59" t="s">
        <v>199</v>
      </c>
      <c r="J119" s="65" t="s">
        <v>193</v>
      </c>
      <c r="K119" s="74">
        <v>3500</v>
      </c>
      <c r="L119" s="67">
        <v>110</v>
      </c>
      <c r="M119" s="39">
        <v>3</v>
      </c>
      <c r="N119" s="39">
        <f t="shared" si="7"/>
        <v>3</v>
      </c>
      <c r="O119" s="328"/>
      <c r="P119" s="41">
        <f t="shared" si="9"/>
        <v>10830</v>
      </c>
      <c r="Q119" s="334"/>
      <c r="R119" s="330"/>
    </row>
    <row r="120" spans="2:18" ht="18.600000000000001" customHeight="1" thickTop="1" thickBot="1" x14ac:dyDescent="0.2">
      <c r="B120" s="342"/>
      <c r="C120" s="324"/>
      <c r="D120" s="47" t="s">
        <v>147</v>
      </c>
      <c r="E120" s="47" t="s">
        <v>201</v>
      </c>
      <c r="F120" s="48" t="s">
        <v>231</v>
      </c>
      <c r="G120" s="33" t="s">
        <v>339</v>
      </c>
      <c r="H120" s="60" t="s">
        <v>234</v>
      </c>
      <c r="I120" s="61" t="s">
        <v>199</v>
      </c>
      <c r="J120" s="68" t="s">
        <v>193</v>
      </c>
      <c r="K120" s="75">
        <v>3500</v>
      </c>
      <c r="L120" s="70">
        <v>110</v>
      </c>
      <c r="M120" s="47">
        <v>3</v>
      </c>
      <c r="N120" s="47">
        <f t="shared" si="7"/>
        <v>3</v>
      </c>
      <c r="O120" s="329"/>
      <c r="P120" s="51">
        <f t="shared" si="9"/>
        <v>10830</v>
      </c>
      <c r="Q120" s="334"/>
      <c r="R120" s="330"/>
    </row>
    <row r="121" spans="2:18" ht="18.600000000000001" customHeight="1" thickTop="1" thickBot="1" x14ac:dyDescent="0.2">
      <c r="B121" s="336" t="s">
        <v>340</v>
      </c>
      <c r="C121" s="322" t="s">
        <v>355</v>
      </c>
      <c r="D121" s="31" t="s">
        <v>148</v>
      </c>
      <c r="E121" s="31" t="s">
        <v>201</v>
      </c>
      <c r="F121" s="32" t="s">
        <v>235</v>
      </c>
      <c r="G121" s="33" t="s">
        <v>339</v>
      </c>
      <c r="H121" s="56" t="s">
        <v>228</v>
      </c>
      <c r="I121" s="57"/>
      <c r="J121" s="62" t="s">
        <v>193</v>
      </c>
      <c r="K121" s="73">
        <v>4000</v>
      </c>
      <c r="L121" s="64">
        <v>110</v>
      </c>
      <c r="M121" s="34">
        <v>3</v>
      </c>
      <c r="N121" s="34">
        <f t="shared" si="7"/>
        <v>3</v>
      </c>
      <c r="O121" s="327">
        <v>20</v>
      </c>
      <c r="P121" s="36">
        <f t="shared" si="9"/>
        <v>12330</v>
      </c>
      <c r="Q121" s="331">
        <v>56200</v>
      </c>
      <c r="R121" s="330">
        <v>40000</v>
      </c>
    </row>
    <row r="122" spans="2:18" ht="18.600000000000001" customHeight="1" thickTop="1" thickBot="1" x14ac:dyDescent="0.2">
      <c r="B122" s="340"/>
      <c r="C122" s="323"/>
      <c r="D122" s="37" t="s">
        <v>149</v>
      </c>
      <c r="E122" s="37" t="s">
        <v>201</v>
      </c>
      <c r="F122" s="38" t="s">
        <v>235</v>
      </c>
      <c r="G122" s="33" t="s">
        <v>339</v>
      </c>
      <c r="H122" s="58" t="s">
        <v>228</v>
      </c>
      <c r="I122" s="59" t="s">
        <v>199</v>
      </c>
      <c r="J122" s="65" t="s">
        <v>193</v>
      </c>
      <c r="K122" s="74">
        <v>6000</v>
      </c>
      <c r="L122" s="67">
        <v>110</v>
      </c>
      <c r="M122" s="39">
        <v>3</v>
      </c>
      <c r="N122" s="39">
        <f t="shared" si="7"/>
        <v>3</v>
      </c>
      <c r="O122" s="328"/>
      <c r="P122" s="41">
        <f t="shared" si="9"/>
        <v>18330</v>
      </c>
      <c r="Q122" s="334"/>
      <c r="R122" s="330"/>
    </row>
    <row r="123" spans="2:18" ht="18.600000000000001" customHeight="1" thickTop="1" thickBot="1" x14ac:dyDescent="0.2">
      <c r="B123" s="340"/>
      <c r="C123" s="323"/>
      <c r="D123" s="37" t="s">
        <v>150</v>
      </c>
      <c r="E123" s="37" t="s">
        <v>201</v>
      </c>
      <c r="F123" s="38" t="s">
        <v>235</v>
      </c>
      <c r="G123" s="33" t="s">
        <v>339</v>
      </c>
      <c r="H123" s="58" t="s">
        <v>224</v>
      </c>
      <c r="I123" s="59"/>
      <c r="J123" s="65" t="s">
        <v>193</v>
      </c>
      <c r="K123" s="74">
        <v>4000</v>
      </c>
      <c r="L123" s="67">
        <v>110</v>
      </c>
      <c r="M123" s="39">
        <v>3</v>
      </c>
      <c r="N123" s="39">
        <f t="shared" si="7"/>
        <v>3</v>
      </c>
      <c r="O123" s="328"/>
      <c r="P123" s="41">
        <f t="shared" si="9"/>
        <v>12330</v>
      </c>
      <c r="Q123" s="334"/>
      <c r="R123" s="330"/>
    </row>
    <row r="124" spans="2:18" ht="18.600000000000001" customHeight="1" thickTop="1" thickBot="1" x14ac:dyDescent="0.2">
      <c r="B124" s="340"/>
      <c r="C124" s="323"/>
      <c r="D124" s="37" t="s">
        <v>151</v>
      </c>
      <c r="E124" s="37" t="s">
        <v>201</v>
      </c>
      <c r="F124" s="38" t="s">
        <v>235</v>
      </c>
      <c r="G124" s="33" t="s">
        <v>339</v>
      </c>
      <c r="H124" s="58" t="s">
        <v>224</v>
      </c>
      <c r="I124" s="59" t="s">
        <v>199</v>
      </c>
      <c r="J124" s="65" t="s">
        <v>193</v>
      </c>
      <c r="K124" s="74">
        <v>6000</v>
      </c>
      <c r="L124" s="67">
        <v>110</v>
      </c>
      <c r="M124" s="39">
        <v>3</v>
      </c>
      <c r="N124" s="39">
        <f t="shared" si="7"/>
        <v>3</v>
      </c>
      <c r="O124" s="328"/>
      <c r="P124" s="41">
        <f t="shared" si="9"/>
        <v>18330</v>
      </c>
      <c r="Q124" s="334"/>
      <c r="R124" s="330"/>
    </row>
    <row r="125" spans="2:18" ht="18.600000000000001" customHeight="1" thickTop="1" thickBot="1" x14ac:dyDescent="0.2">
      <c r="B125" s="340"/>
      <c r="C125" s="323"/>
      <c r="D125" s="37" t="s">
        <v>152</v>
      </c>
      <c r="E125" s="37" t="s">
        <v>201</v>
      </c>
      <c r="F125" s="38" t="s">
        <v>235</v>
      </c>
      <c r="G125" s="33" t="s">
        <v>339</v>
      </c>
      <c r="H125" s="58" t="s">
        <v>225</v>
      </c>
      <c r="I125" s="59"/>
      <c r="J125" s="65" t="s">
        <v>193</v>
      </c>
      <c r="K125" s="74">
        <v>4000</v>
      </c>
      <c r="L125" s="67">
        <v>110</v>
      </c>
      <c r="M125" s="39">
        <v>3</v>
      </c>
      <c r="N125" s="39">
        <f t="shared" si="7"/>
        <v>3</v>
      </c>
      <c r="O125" s="328"/>
      <c r="P125" s="41">
        <f t="shared" si="9"/>
        <v>12330</v>
      </c>
      <c r="Q125" s="334"/>
      <c r="R125" s="330"/>
    </row>
    <row r="126" spans="2:18" ht="18.600000000000001" customHeight="1" thickTop="1" thickBot="1" x14ac:dyDescent="0.2">
      <c r="B126" s="340"/>
      <c r="C126" s="323"/>
      <c r="D126" s="37" t="s">
        <v>153</v>
      </c>
      <c r="E126" s="37" t="s">
        <v>201</v>
      </c>
      <c r="F126" s="38" t="s">
        <v>235</v>
      </c>
      <c r="G126" s="33" t="s">
        <v>339</v>
      </c>
      <c r="H126" s="58" t="s">
        <v>225</v>
      </c>
      <c r="I126" s="59" t="s">
        <v>199</v>
      </c>
      <c r="J126" s="65" t="s">
        <v>193</v>
      </c>
      <c r="K126" s="74">
        <v>6000</v>
      </c>
      <c r="L126" s="67">
        <v>110</v>
      </c>
      <c r="M126" s="39">
        <v>3</v>
      </c>
      <c r="N126" s="39">
        <f t="shared" si="7"/>
        <v>3</v>
      </c>
      <c r="O126" s="328"/>
      <c r="P126" s="41">
        <f t="shared" si="9"/>
        <v>18330</v>
      </c>
      <c r="Q126" s="334"/>
      <c r="R126" s="330"/>
    </row>
    <row r="127" spans="2:18" ht="18.600000000000001" customHeight="1" thickTop="1" thickBot="1" x14ac:dyDescent="0.2">
      <c r="B127" s="340"/>
      <c r="C127" s="323"/>
      <c r="D127" s="37" t="s">
        <v>154</v>
      </c>
      <c r="E127" s="37" t="s">
        <v>201</v>
      </c>
      <c r="F127" s="38" t="s">
        <v>235</v>
      </c>
      <c r="G127" s="33" t="s">
        <v>339</v>
      </c>
      <c r="H127" s="58" t="s">
        <v>230</v>
      </c>
      <c r="I127" s="59"/>
      <c r="J127" s="65" t="s">
        <v>193</v>
      </c>
      <c r="K127" s="74">
        <v>4000</v>
      </c>
      <c r="L127" s="67">
        <v>110</v>
      </c>
      <c r="M127" s="39">
        <v>3</v>
      </c>
      <c r="N127" s="39">
        <f t="shared" si="7"/>
        <v>3</v>
      </c>
      <c r="O127" s="328"/>
      <c r="P127" s="41">
        <f t="shared" si="9"/>
        <v>12330</v>
      </c>
      <c r="Q127" s="334"/>
      <c r="R127" s="330"/>
    </row>
    <row r="128" spans="2:18" ht="18.600000000000001" customHeight="1" thickTop="1" thickBot="1" x14ac:dyDescent="0.2">
      <c r="B128" s="342"/>
      <c r="C128" s="324"/>
      <c r="D128" s="47" t="s">
        <v>155</v>
      </c>
      <c r="E128" s="47" t="s">
        <v>201</v>
      </c>
      <c r="F128" s="48" t="s">
        <v>235</v>
      </c>
      <c r="G128" s="33" t="s">
        <v>339</v>
      </c>
      <c r="H128" s="60" t="s">
        <v>230</v>
      </c>
      <c r="I128" s="61" t="s">
        <v>199</v>
      </c>
      <c r="J128" s="68" t="s">
        <v>194</v>
      </c>
      <c r="K128" s="75">
        <v>4000</v>
      </c>
      <c r="L128" s="70">
        <v>110</v>
      </c>
      <c r="M128" s="47">
        <v>3</v>
      </c>
      <c r="N128" s="47">
        <f t="shared" si="7"/>
        <v>3</v>
      </c>
      <c r="O128" s="329"/>
      <c r="P128" s="51">
        <f t="shared" si="9"/>
        <v>12330</v>
      </c>
      <c r="Q128" s="335"/>
      <c r="R128" s="330"/>
    </row>
  </sheetData>
  <sheetProtection algorithmName="SHA-512" hashValue="aqUAhG+05xGVEK0xNjmbgBaiaLMclOUs8pf9NuiFgD4uBH+066UEjauCapv26TSG9s8VeCBcbz9qXISV0KdMQw==" saltValue="ZCoyyRfQJTojJ/ZehkGM0w==" spinCount="100000" sheet="1" objects="1" scenarios="1"/>
  <mergeCells count="50">
    <mergeCell ref="B84:B95"/>
    <mergeCell ref="Q107:Q120"/>
    <mergeCell ref="Q121:Q128"/>
    <mergeCell ref="Q84:Q95"/>
    <mergeCell ref="Q96:Q103"/>
    <mergeCell ref="Q104:Q106"/>
    <mergeCell ref="B96:B103"/>
    <mergeCell ref="B104:B106"/>
    <mergeCell ref="B107:B120"/>
    <mergeCell ref="B121:B128"/>
    <mergeCell ref="O84:O95"/>
    <mergeCell ref="O96:O103"/>
    <mergeCell ref="O104:O106"/>
    <mergeCell ref="O107:O120"/>
    <mergeCell ref="O121:O128"/>
    <mergeCell ref="C121:C128"/>
    <mergeCell ref="B2:B19"/>
    <mergeCell ref="B20:B43"/>
    <mergeCell ref="B44:B60"/>
    <mergeCell ref="B61:B73"/>
    <mergeCell ref="B74:B83"/>
    <mergeCell ref="R84:R95"/>
    <mergeCell ref="R96:R103"/>
    <mergeCell ref="R104:R106"/>
    <mergeCell ref="R107:R120"/>
    <mergeCell ref="R121:R128"/>
    <mergeCell ref="O2:O19"/>
    <mergeCell ref="O44:O60"/>
    <mergeCell ref="O61:O73"/>
    <mergeCell ref="O74:O83"/>
    <mergeCell ref="R2:R19"/>
    <mergeCell ref="R20:R43"/>
    <mergeCell ref="R44:R60"/>
    <mergeCell ref="R61:R73"/>
    <mergeCell ref="R74:R83"/>
    <mergeCell ref="Q2:Q19"/>
    <mergeCell ref="Q20:Q43"/>
    <mergeCell ref="Q44:Q60"/>
    <mergeCell ref="Q61:Q73"/>
    <mergeCell ref="Q74:Q83"/>
    <mergeCell ref="O20:O43"/>
    <mergeCell ref="C104:C106"/>
    <mergeCell ref="C107:C120"/>
    <mergeCell ref="C2:C19"/>
    <mergeCell ref="C20:C43"/>
    <mergeCell ref="C44:C60"/>
    <mergeCell ref="C61:C73"/>
    <mergeCell ref="C74:C83"/>
    <mergeCell ref="C84:C95"/>
    <mergeCell ref="C96:C103"/>
  </mergeCells>
  <phoneticPr fontId="33"/>
  <pageMargins left="0.70866141732283472" right="0.70866141732283472" top="0.74803149606299213" bottom="0.74803149606299213" header="0.31496062992125984" footer="0.31496062992125984"/>
  <pageSetup paperSize="8" scale="30" fitToHeight="0"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9940312A453A4409B382123F1DD20BE" ma:contentTypeVersion="15" ma:contentTypeDescription="新しいドキュメントを作成します。" ma:contentTypeScope="" ma:versionID="61ac5792caac6af358007d10b7e46044">
  <xsd:schema xmlns:xsd="http://www.w3.org/2001/XMLSchema" xmlns:xs="http://www.w3.org/2001/XMLSchema" xmlns:p="http://schemas.microsoft.com/office/2006/metadata/properties" xmlns:ns1="http://schemas.microsoft.com/sharepoint/v3" xmlns:ns2="21355660-3ccf-485d-bdb2-fc01d8e7255e" xmlns:ns3="6660fb5a-425e-4648-8424-d8af405e5da1" targetNamespace="http://schemas.microsoft.com/office/2006/metadata/properties" ma:root="true" ma:fieldsID="59c15f25d5d1ece47860d30065bf86fc" ns1:_="" ns2:_="" ns3:_="">
    <xsd:import namespace="http://schemas.microsoft.com/sharepoint/v3"/>
    <xsd:import namespace="21355660-3ccf-485d-bdb2-fc01d8e7255e"/>
    <xsd:import namespace="6660fb5a-425e-4648-8424-d8af405e5da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統合コンプライアンス ポリシーのプロパティ" ma:hidden="true" ma:internalName="_ip_UnifiedCompliancePolicyProperties">
      <xsd:simpleType>
        <xsd:restriction base="dms:Note"/>
      </xsd:simpleType>
    </xsd:element>
    <xsd:element name="_ip_UnifiedCompliancePolicyUIAction" ma:index="21"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355660-3ccf-485d-bdb2-fc01d8e725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393f9746-2781-4877-9de6-add67710d559"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60fb5a-425e-4648-8424-d8af405e5da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56825cb-a253-40ee-ab5d-10e4834b9776}" ma:internalName="TaxCatchAll" ma:showField="CatchAllData" ma:web="6660fb5a-425e-4648-8424-d8af405e5d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21355660-3ccf-485d-bdb2-fc01d8e7255e">
      <Terms xmlns="http://schemas.microsoft.com/office/infopath/2007/PartnerControls"/>
    </lcf76f155ced4ddcb4097134ff3c332f>
    <_ip_UnifiedCompliancePolicyProperties xmlns="http://schemas.microsoft.com/sharepoint/v3" xsi:nil="true"/>
    <TaxCatchAll xmlns="6660fb5a-425e-4648-8424-d8af405e5da1" xsi:nil="true"/>
  </documentManagement>
</p:properties>
</file>

<file path=customXml/itemProps1.xml><?xml version="1.0" encoding="utf-8"?>
<ds:datastoreItem xmlns:ds="http://schemas.openxmlformats.org/officeDocument/2006/customXml" ds:itemID="{AE6598C8-7453-4D5E-A40E-CB361938064F}">
  <ds:schemaRefs>
    <ds:schemaRef ds:uri="http://schemas.microsoft.com/sharepoint/v3/contenttype/forms"/>
  </ds:schemaRefs>
</ds:datastoreItem>
</file>

<file path=customXml/itemProps2.xml><?xml version="1.0" encoding="utf-8"?>
<ds:datastoreItem xmlns:ds="http://schemas.openxmlformats.org/officeDocument/2006/customXml" ds:itemID="{14C8FCD0-1D8D-476F-8225-8D56EABB93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1355660-3ccf-485d-bdb2-fc01d8e7255e"/>
    <ds:schemaRef ds:uri="6660fb5a-425e-4648-8424-d8af405e5d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5CFBD3-22DC-4BB4-84C5-02B4ADB80656}">
  <ds:schemaRefs>
    <ds:schemaRef ds:uri="http://schemas.microsoft.com/office/2006/metadata/properties"/>
    <ds:schemaRef ds:uri="http://schemas.microsoft.com/office/infopath/2007/PartnerControls"/>
    <ds:schemaRef ds:uri="http://schemas.microsoft.com/sharepoint/v3"/>
    <ds:schemaRef ds:uri="21355660-3ccf-485d-bdb2-fc01d8e7255e"/>
    <ds:schemaRef ds:uri="6660fb5a-425e-4648-8424-d8af405e5da1"/>
  </ds:schemaRefs>
</ds:datastoreItem>
</file>

<file path=docMetadata/LabelInfo.xml><?xml version="1.0" encoding="utf-8"?>
<clbl:labelList xmlns:clbl="http://schemas.microsoft.com/office/2020/mipLabelMetadata">
  <clbl:label id="{b62c996d-e48f-435b-9a8f-fc7884432cc7}" enabled="0" method="" siteId="{b62c996d-e48f-435b-9a8f-fc7884432cc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企業購入シート用アジア・パラ申込書</vt:lpstr>
      <vt:lpstr>対象競技・パッケージ一覧</vt:lpstr>
      <vt:lpstr>企業購入シート用アジア・パラ申込書!Print_Area</vt:lpstr>
      <vt:lpstr>対象競技・パッケージ一覧!Print_Titles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tpnh1006</dc:creator>
  <cp:keywords/>
  <dc:description/>
  <cp:lastModifiedBy>荒川 宏樹</cp:lastModifiedBy>
  <cp:revision/>
  <cp:lastPrinted>2026-06-29T06:33:28Z</cp:lastPrinted>
  <dcterms:created xsi:type="dcterms:W3CDTF">2014-12-26T05:06:50Z</dcterms:created>
  <dcterms:modified xsi:type="dcterms:W3CDTF">2026-07-30T02:59:30Z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0x01010049940312A453A4409B382123F1DD20BE</vt:lpwstr>
  </property>
</Properties>
</file>