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7C724A71-3B10-4893-9660-C03A6F78EDA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CW102" i="12"/>
  <c r="DB102" i="12"/>
  <c r="DG102" i="12"/>
  <c r="DL102" i="12"/>
  <c r="DQ102" i="12"/>
  <c r="CR102" i="12"/>
  <c r="AA23" i="12"/>
  <c r="V23" i="12"/>
  <c r="Q23" i="12"/>
  <c r="AU63" i="12"/>
  <c r="AP63"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CO34" i="10"/>
  <c r="CO35" i="10" s="1"/>
  <c r="BW34" i="10"/>
  <c r="BW35" i="10" s="1"/>
  <c r="BW36" i="10" s="1"/>
  <c r="BW37" i="10" s="1"/>
  <c r="BW38" i="10" s="1"/>
  <c r="BE34" i="10"/>
  <c r="C34" i="10"/>
  <c r="C35" i="10" s="1"/>
  <c r="U34" i="10" l="1"/>
  <c r="U35" i="10" s="1"/>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<sst xmlns="http://schemas.openxmlformats.org/spreadsheetml/2006/main" count="1082" uniqueCount="561">
  <si>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</si>
  <si>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</si>
  <si>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</si>
  <si>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</si>
  <si>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</si>
  <si>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</si>
  <si>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</si>
  <si>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</si>
  <si>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</si>
  <si>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</si>
  <si>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</si>
  <si>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</si>
  <si>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</si>
  <si>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</si>
  <si>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</si>
  <si>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</si>
  <si>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</si>
  <si>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</si>
  <si>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</si>
  <si>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</si>
  <si>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</si>
  <si>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</si>
  <si>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</si>
  <si>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</si>
  <si>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</si>
  <si>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</si>
  <si>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</si>
  <si>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</si>
  <si>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</si>
  <si>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</si>
  <si>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</si>
  <si>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</si>
  <si>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</si>
  <si>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</si>
  <si>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</si>
  <si>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</si>
  <si>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</si>
  <si>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</si>
  <si>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</si>
  <si>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</si>
  <si>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</si>
  <si>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</si>
  <si>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</si>
  <si>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</si>
  <si>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</si>
  <si>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</si>
  <si>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</si>
  <si>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</si>
  <si>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</si>
  <si>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</si>
  <si>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</si>
  <si>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</si>
  <si>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</si>
  <si>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</si>
  <si>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</si>
  <si>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</si>
  <si>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</si>
  <si>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</si>
  <si>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</si>
  <si>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</si>
  <si>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</si>
  <si>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</si>
  <si>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</si>
  <si>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</si>
  <si>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</si>
  <si>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</si>
  <si>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</si>
  <si>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</si>
  <si>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</si>
  <si>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</si>
  <si>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</si>
  <si>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</si>
  <si>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</si>
  <si>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</si>
  <si>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</si>
  <si>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</si>
  <si>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</si>
  <si>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</si>
  <si>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</si>
  <si>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</si>
  <si>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</si>
  <si>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</si>
  <si>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</si>
  <si>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</si>
  <si>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</si>
  <si>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</si>
  <si>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</si>
  <si>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</si>
  <si>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</si>
  <si>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</si>
  <si>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</si>
  <si>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</si>
  <si>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</si>
  <si>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</si>
  <si>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</si>
  <si>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</si>
  <si>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</si>
  <si>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</si>
  <si>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</si>
  <si>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</si>
  <si>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</si>
  <si>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</si>
  <si>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</si>
  <si>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</si>
  <si>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</si>
  <si>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</si>
  <si>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</si>
  <si>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</si>
  <si>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</si>
  <si>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</si>
  <si>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</si>
  <si>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</si>
  <si>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</si>
  <si>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</si>
  <si>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</si>
  <si>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</si>
  <si>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</si>
  <si>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</si>
  <si>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</si>
  <si>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</si>
  <si>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</si>
  <si>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</si>
  <si>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</si>
  <si>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</si>
  <si>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</si>
  <si>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</si>
  <si>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</si>
  <si>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</si>
  <si>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</si>
  <si>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</si>
  <si>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</si>
  <si>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</si>
  <si>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</si>
  <si>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</si>
  <si>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</si>
  <si>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</si>
  <si>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</si>
  <si>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</si>
  <si>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</si>
  <si>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</si>
  <si>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</si>
  <si>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</si>
  <si>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</si>
  <si>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</si>
  <si>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</si>
  <si>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</si>
  <si>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</si>
  <si>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</si>
  <si>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</si>
  <si>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</si>
  <si>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</si>
  <si>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</si>
  <si>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</si>
  <si>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</si>
  <si>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</si>
  <si>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</si>
  <si>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</si>
  <si>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</si>
  <si>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</si>
  <si>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</si>
  <si>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</si>
  <si>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</si>
  <si>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</si>
  <si>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</si>
  <si>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</si>
  <si>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</si>
  <si>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</si>
  <si>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</si>
  <si>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</si>
  <si>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</si>
  <si>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</si>
  <si>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</si>
  <si>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</si>
  <si>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</si>
  <si>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</si>
  <si>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</si>
  <si>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</si>
  <si>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</si>
  <si>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</si>
  <si>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</si>
  <si>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</si>
  <si>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</si>
  <si>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</si>
  <si>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</si>
  <si>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</si>
  <si>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</si>
  <si>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</si>
  <si>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</si>
  <si>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</si>
  <si>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</si>
  <si>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</si>
  <si>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</si>
  <si>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</si>
  <si>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</si>
  <si>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</si>
  <si>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</si>
  <si>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</si>
  <si>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</si>
  <si>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</si>
  <si>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</si>
  <si>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</si>
  <si>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</si>
  <si>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</si>
  <si>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愛知県高浜市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</si>
  <si>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</si>
  <si>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</si>
  <si>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</si>
  <si>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</si>
  <si>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</si>
  <si>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</si>
  <si>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</si>
  <si>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</si>
  <si>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</si>
  <si>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</si>
  <si>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</si>
  <si>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</si>
  <si>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</si>
  <si>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</si>
  <si>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</si>
  <si>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</si>
  <si>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</si>
  <si>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</si>
  <si>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</si>
  <si>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</si>
  <si>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</si>
  <si>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</si>
  <si>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</si>
  <si>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</si>
  <si>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</si>
  <si>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</si>
  <si>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</si>
  <si>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</si>
  <si>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</si>
  <si>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</si>
  <si>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</si>
  <si>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</si>
  <si>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</si>
  <si>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</si>
  <si>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</si>
  <si>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</si>
  <si>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</si>
  <si>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</si>
  <si>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</si>
  <si>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</si>
  <si>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</si>
  <si>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</si>
  <si>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</si>
  <si>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</si>
  <si>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</si>
  <si>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</si>
  <si>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</si>
  <si>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</si>
  <si>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</si>
  <si>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</si>
  <si>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</si>
  <si>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</si>
  <si>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</si>
  <si>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</si>
  <si>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</si>
  <si>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</si>
  <si>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</si>
  <si>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</si>
  <si>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</si>
  <si>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</si>
  <si>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</si>
  <si>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</si>
  <si>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</si>
  <si>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</si>
  <si>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</si>
  <si>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</si>
  <si>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</si>
  <si>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</si>
  <si>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</si>
  <si>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</si>
  <si>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</si>
  <si>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</si>
  <si>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</si>
  <si>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</si>
  <si>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</si>
  <si>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</si>
  <si>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</si>
  <si>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</si>
  <si>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</si>
  <si>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</si>
  <si>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</si>
  <si>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</si>
  <si>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</si>
  <si>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</si>
  <si>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</si>
  <si>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</si>
  <si>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</si>
  <si>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</si>
  <si>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</si>
  <si>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</si>
  <si>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</si>
  <si>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</si>
  <si>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</si>
  <si>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</si>
  <si>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</si>
  <si>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</si>
  <si>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</si>
  <si>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</si>
  <si>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</si>
  <si>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</si>
  <si>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</si>
  <si>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</si>
  <si>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</si>
  <si>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</si>
  <si>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</si>
  <si>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</si>
  <si>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</si>
  <si>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</si>
  <si>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</si>
  <si>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</si>
  <si>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</si>
  <si>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</si>
  <si>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</si>
  <si>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</si>
  <si>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</si>
  <si>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</si>
  <si>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</si>
  <si>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</si>
  <si>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</si>
  <si>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</si>
  <si>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</si>
  <si>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</si>
  <si>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</si>
  <si>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</si>
  <si>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</si>
  <si>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</si>
  <si>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</si>
  <si>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</si>
  <si>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</si>
  <si>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</si>
  <si>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</si>
  <si>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</si>
  <si>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</si>
  <si>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</si>
  <si>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</si>
  <si>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</si>
  <si>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</si>
  <si>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</si>
  <si>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</si>
  <si>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</si>
  <si>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</si>
  <si>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</si>
  <si>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</si>
  <si>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</si>
  <si>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</si>
  <si>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</si>
  <si>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</si>
  <si>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</si>
  <si>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</si>
  <si>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愛知県高浜市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</si>
  <si>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</si>
  <si>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</si>
  <si>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</si>
  <si>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</si>
  <si>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</si>
  <si>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</si>
  <si>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</si>
  <si>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</si>
  <si>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</si>
  <si>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</si>
  <si>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</si>
  <si>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</si>
  <si>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</si>
  <si>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</si>
  <si>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</si>
  <si>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</si>
  <si>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</si>
  <si>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</si>
  <si>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</si>
  <si>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</si>
  <si>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</si>
  <si>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</si>
  <si>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</si>
  <si>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</si>
  <si>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</si>
  <si>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</si>
  <si>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</si>
  <si>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</si>
  <si>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</si>
  <si>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</si>
  <si>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</si>
  <si>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</si>
  <si>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</si>
  <si>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</si>
  <si>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</si>
  <si>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介護保険（保険事業勘定）特別会計</t>
    <phoneticPr fontId="5"/>
  </si>
  <si>
    <t>後期高齢者医療特別会計</t>
    <phoneticPr fontId="5"/>
  </si>
  <si>
    <t>介護保険（介護サービス事業勘定）特別会計</t>
    <phoneticPr fontId="5"/>
  </si>
  <si>
    <t>公共駐車場事業特別会計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</si>
  <si>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</si>
  <si>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</si>
  <si>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</si>
  <si>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</si>
  <si>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</si>
  <si>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</si>
  <si>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</si>
  <si>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</si>
  <si>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</si>
  <si>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</si>
  <si>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</si>
  <si>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</si>
  <si>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</si>
  <si>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</si>
  <si>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</si>
  <si>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</si>
  <si>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</si>
  <si>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</si>
  <si>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</si>
  <si>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</si>
  <si>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</si>
  <si>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</si>
  <si>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</si>
  <si>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</si>
  <si>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</si>
  <si>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</si>
  <si>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</si>
  <si>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</si>
  <si>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</si>
  <si>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</si>
  <si>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</si>
  <si>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</si>
  <si>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</si>
  <si>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</si>
  <si>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</si>
  <si>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</si>
  <si>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</si>
  <si>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</si>
  <si>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</si>
  <si>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</si>
  <si>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</si>
  <si>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</si>
  <si>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</si>
  <si>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</si>
  <si>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</si>
  <si>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</si>
  <si>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</si>
  <si>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</si>
  <si>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</si>
  <si>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</si>
  <si>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</si>
  <si>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</si>
  <si>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</si>
  <si>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</si>
  <si>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</si>
  <si>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</si>
  <si>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</si>
  <si>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</si>
  <si>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</si>
  <si>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</si>
  <si>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</si>
  <si>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</si>
  <si>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</si>
  <si>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</si>
  <si>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</si>
  <si>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</si>
  <si>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</si>
  <si>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</si>
  <si>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</si>
  <si>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</si>
  <si>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</si>
  <si>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</si>
  <si>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</si>
  <si>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</si>
  <si>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</si>
  <si>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</si>
  <si>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</si>
  <si>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</si>
  <si>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</si>
  <si>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</si>
  <si>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</si>
  <si>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</si>
  <si>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</si>
  <si>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</si>
  <si>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</si>
  <si>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</si>
  <si>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</si>
  <si>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</si>
  <si>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</si>
  <si>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</si>
  <si>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</si>
  <si>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</si>
  <si>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</si>
  <si>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</si>
  <si>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</si>
  <si>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</si>
  <si>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</si>
  <si>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</si>
  <si>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</si>
  <si>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</si>
  <si>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</si>
  <si>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</si>
  <si>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</si>
  <si>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</si>
  <si>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</si>
  <si>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</si>
  <si>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</si>
  <si>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</si>
  <si>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</si>
  <si>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</si>
  <si>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</si>
  <si>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</si>
  <si>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</si>
  <si>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</si>
  <si>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</si>
  <si>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</si>
  <si>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</si>
  <si>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</si>
  <si>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</si>
  <si>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</si>
  <si>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</si>
  <si>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</si>
  <si>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</si>
  <si>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</si>
  <si>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</si>
  <si>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</si>
  <si>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</si>
  <si>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</si>
  <si>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</si>
  <si>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</si>
  <si>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</si>
  <si>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</si>
  <si>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</si>
  <si>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</si>
  <si>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</si>
  <si>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</si>
  <si>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</si>
  <si>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</si>
  <si>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3.94</t>
  </si>
  <si>
    <t>▲ 5.35</t>
  </si>
  <si>
    <t>水道事業会計</t>
  </si>
  <si>
    <t>一般会計</t>
  </si>
  <si>
    <t>下水道事業会計</t>
  </si>
  <si>
    <t>介護保険（保険事業勘定）特別会計</t>
  </si>
  <si>
    <t>国民健康保険事業特別会計</t>
  </si>
  <si>
    <t>土地取得費特別会計</t>
  </si>
  <si>
    <t>後期高齢者医療特別会計</t>
  </si>
  <si>
    <t>公共駐車場事業特別会計</t>
  </si>
  <si>
    <t>その他会計（赤字）</t>
  </si>
  <si>
    <t>その他会計（黒字）</t>
  </si>
  <si>
    <t>R02</t>
    <phoneticPr fontId="5"/>
  </si>
  <si>
    <t>R03</t>
    <phoneticPr fontId="5"/>
  </si>
  <si>
    <t>R04</t>
    <phoneticPr fontId="5"/>
  </si>
  <si>
    <t>R05</t>
    <phoneticPr fontId="5"/>
  </si>
  <si>
    <t>R06</t>
    <phoneticPr fontId="5"/>
  </si>
  <si>
    <t>衣浦東部広域連合</t>
    <rPh sb="0" eb="8">
      <t>キヌウラトウブコウイキレンゴウ</t>
    </rPh>
    <phoneticPr fontId="2"/>
  </si>
  <si>
    <t>衣浦衛生組合</t>
    <rPh sb="0" eb="6">
      <t>キヌウラエイセイクミアイ</t>
    </rPh>
    <phoneticPr fontId="2"/>
  </si>
  <si>
    <t>愛知県市町村職員退職手当組合</t>
    <rPh sb="0" eb="3">
      <t>アイチケン</t>
    </rPh>
    <rPh sb="3" eb="6">
      <t>シチョウソン</t>
    </rPh>
    <rPh sb="6" eb="8">
      <t>ショクイン</t>
    </rPh>
    <rPh sb="8" eb="12">
      <t>タイショクテアテ</t>
    </rPh>
    <rPh sb="12" eb="14">
      <t>クミアイ</t>
    </rPh>
    <phoneticPr fontId="2"/>
  </si>
  <si>
    <t>愛知県後期高齢者医療広域連合（一般会計）</t>
    <rPh sb="0" eb="3">
      <t>アイチケン</t>
    </rPh>
    <rPh sb="3" eb="7">
      <t>コウキコウレイ</t>
    </rPh>
    <rPh sb="7" eb="8">
      <t>シャ</t>
    </rPh>
    <rPh sb="8" eb="10">
      <t>イリョウ</t>
    </rPh>
    <rPh sb="10" eb="14">
      <t>コウイキレンゴウ</t>
    </rPh>
    <rPh sb="15" eb="19">
      <t>イッパンカイケイ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</si>
  <si>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</si>
  <si>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高浜市土地開発公社</t>
    <rPh sb="0" eb="3">
      <t>タカハマシ</t>
    </rPh>
    <rPh sb="3" eb="9">
      <t>トチカイハツコウシャ</t>
    </rPh>
    <phoneticPr fontId="2"/>
  </si>
  <si>
    <t>高浜市総合サービス株式会社</t>
    <rPh sb="0" eb="3">
      <t>タカハマシ</t>
    </rPh>
    <rPh sb="3" eb="5">
      <t>ソウゴウ</t>
    </rPh>
    <rPh sb="9" eb="13">
      <t>カブシキガイシャ</t>
    </rPh>
    <phoneticPr fontId="2"/>
  </si>
  <si>
    <t>-</t>
    <phoneticPr fontId="2"/>
  </si>
  <si>
    <t>公共施設等整備基金</t>
    <rPh sb="0" eb="5">
      <t>コウキョウシセツトウ</t>
    </rPh>
    <rPh sb="5" eb="9">
      <t>セイビキキン</t>
    </rPh>
    <phoneticPr fontId="5"/>
  </si>
  <si>
    <t>都市計画事業基金</t>
    <rPh sb="0" eb="4">
      <t>トシケイカク</t>
    </rPh>
    <rPh sb="4" eb="6">
      <t>ジギョウ</t>
    </rPh>
    <rPh sb="6" eb="8">
      <t>キキン</t>
    </rPh>
    <phoneticPr fontId="2"/>
  </si>
  <si>
    <t>港湾環境対策基金</t>
    <rPh sb="0" eb="2">
      <t>コウワン</t>
    </rPh>
    <rPh sb="2" eb="4">
      <t>カンキョウ</t>
    </rPh>
    <rPh sb="4" eb="6">
      <t>タイサク</t>
    </rPh>
    <rPh sb="6" eb="8">
      <t>キキン</t>
    </rPh>
    <phoneticPr fontId="2"/>
  </si>
  <si>
    <t>まちづくりパートナーズ基金</t>
    <rPh sb="11" eb="13">
      <t>キキン</t>
    </rPh>
    <phoneticPr fontId="2"/>
  </si>
  <si>
    <t>たかはま夢・未来基金</t>
    <rPh sb="4" eb="5">
      <t>ユメ</t>
    </rPh>
    <rPh sb="6" eb="10">
      <t>ミライキキン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</si>
</sst>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08C9-4BE6-93DB-24ECA1E035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50831</c:v>
                </c:pt>
                <c:pt idx="1">
                  <c:v>21551</c:v>
                </c:pt>
                <c:pt idx="2">
                  <c:v>25649</c:v>
                </c:pt>
                <c:pt idx="3">
                  <c:v>48759</c:v>
                </c:pt>
                <c:pt idx="4">
                  <c:v>51142</c:v>
                </c:pt>
              </c:numCache>
            </c:numRef>
          </c:val>
          <c:smooth val="0"/>
          <c:extLst>
            <c:ext xmlns:c16="http://schemas.microsoft.com/office/drawing/2014/chart" uri="{C3380CC4-5D6E-409C-BE32-E72D297353CC}">
              <c16:uniqueId val="{00000001-08C9-4BE6-93DB-24ECA1E035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9.5399999999999991</c:v>
                </c:pt>
                <c:pt idx="2">
                  <c:v>7.38</c:v>
                </c:pt>
                <c:pt idx="3">
                  <c:v>3.47</c:v>
                </c:pt>
                <c:pt idx="4">
                  <c:v>7.25</c:v>
                </c:pt>
              </c:numCache>
            </c:numRef>
          </c:val>
          <c:extLst>
            <c:ext xmlns:c16="http://schemas.microsoft.com/office/drawing/2014/chart" uri="{C3380CC4-5D6E-409C-BE32-E72D297353CC}">
              <c16:uniqueId val="{00000000-7CF5-4FBC-8CD0-A74F8E3067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21.66</c:v>
                </c:pt>
                <c:pt idx="1">
                  <c:v>20.239999999999998</c:v>
                </c:pt>
                <c:pt idx="2">
                  <c:v>18.72</c:v>
                </c:pt>
                <c:pt idx="3">
                  <c:v>15.81</c:v>
                </c:pt>
                <c:pt idx="4">
                  <c:v>16.22</c:v>
                </c:pt>
              </c:numCache>
            </c:numRef>
          </c:val>
          <c:extLst>
            <c:ext xmlns:c16="http://schemas.microsoft.com/office/drawing/2014/chart" uri="{C3380CC4-5D6E-409C-BE32-E72D297353CC}">
              <c16:uniqueId val="{00000001-7CF5-4FBC-8CD0-A74F8E3067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3.67</c:v>
                </c:pt>
                <c:pt idx="1">
                  <c:v>0.9</c:v>
                </c:pt>
                <c:pt idx="2">
                  <c:v>-3.94</c:v>
                </c:pt>
                <c:pt idx="3">
                  <c:v>-5.35</c:v>
                </c:pt>
                <c:pt idx="4">
                  <c:v>4.3499999999999996</c:v>
                </c:pt>
              </c:numCache>
            </c:numRef>
          </c:val>
          <c:smooth val="0"/>
          <c:extLst>
            <c:ext xmlns:c16="http://schemas.microsoft.com/office/drawing/2014/chart" uri="{C3380CC4-5D6E-409C-BE32-E72D297353CC}">
              <c16:uniqueId val="{00000002-7CF5-4FBC-8CD0-A74F8E3067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0-E795-44D3-AC72-FD75EBF709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95-44D3-AC72-FD75EBF7099F}"/>
            </c:ext>
          </c:extLst>
        </c:ser>
        <c:ser>
          <c:idx val="2"/>
          <c:order val="2"/>
          <c:tx>
            <c:strRef>
              <c:f>データシート!$A$29</c:f>
              <c:strCache>
                <c:ptCount val="1"/>
                <c:pt idx="0">
                  <c:v>公共駐車場事業特別会計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0.66</c:v>
                </c:pt>
                <c:pt idx="2">
                  <c:v>#N/A</c:v>
                </c:pt>
                <c:pt idx="3">
                  <c:v>0.06</c:v>
                </c:pt>
                <c:pt idx="4">
                  <c:v>#N/A</c:v>
                </c:pt>
                <c:pt idx="5">
                  <c:v>0.02</c:v>
                </c:pt>
                <c:pt idx="6">
                  <c:v>#N/A</c:v>
                </c:pt>
                <c:pt idx="7">
                  <c:v>0.02</c:v>
                </c:pt>
                <c:pt idx="8">
                  <c:v>#N/A</c:v>
                </c:pt>
                <c:pt idx="9">
                  <c:v>0.03</c:v>
                </c:pt>
              </c:numCache>
            </c:numRef>
          </c:val>
          <c:extLst>
            <c:ext xmlns:c16="http://schemas.microsoft.com/office/drawing/2014/chart" uri="{C3380CC4-5D6E-409C-BE32-E72D297353CC}">
              <c16:uniqueId val="{00000002-E795-44D3-AC72-FD75EBF7099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0.1</c:v>
                </c:pt>
              </c:numCache>
            </c:numRef>
          </c:val>
          <c:extLst>
            <c:ext xmlns:c16="http://schemas.microsoft.com/office/drawing/2014/chart" uri="{C3380CC4-5D6E-409C-BE32-E72D297353CC}">
              <c16:uniqueId val="{00000003-E795-44D3-AC72-FD75EBF7099F}"/>
            </c:ext>
          </c:extLst>
        </c:ser>
        <c:ser>
          <c:idx val="4"/>
          <c:order val="4"/>
          <c:tx>
            <c:strRef>
              <c:f>データシート!$A$31</c:f>
              <c:strCache>
                <c:ptCount val="1"/>
                <c:pt idx="0">
                  <c:v>土地取得費特別会計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0.53</c:v>
                </c:pt>
                <c:pt idx="2">
                  <c:v>#N/A</c:v>
                </c:pt>
                <c:pt idx="3">
                  <c:v>0.54</c:v>
                </c:pt>
                <c:pt idx="4">
                  <c:v>#N/A</c:v>
                </c:pt>
                <c:pt idx="5">
                  <c:v>0.55000000000000004</c:v>
                </c:pt>
                <c:pt idx="6">
                  <c:v>#N/A</c:v>
                </c:pt>
                <c:pt idx="7">
                  <c:v>0.53</c:v>
                </c:pt>
                <c:pt idx="8">
                  <c:v>#N/A</c:v>
                </c:pt>
                <c:pt idx="9">
                  <c:v>0.53</c:v>
                </c:pt>
              </c:numCache>
            </c:numRef>
          </c:val>
          <c:extLst>
            <c:ext xmlns:c16="http://schemas.microsoft.com/office/drawing/2014/chart" uri="{C3380CC4-5D6E-409C-BE32-E72D297353CC}">
              <c16:uniqueId val="{00000004-E795-44D3-AC72-FD75EBF7099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1.04</c:v>
                </c:pt>
                <c:pt idx="4">
                  <c:v>#N/A</c:v>
                </c:pt>
                <c:pt idx="5">
                  <c:v>0.74</c:v>
                </c:pt>
                <c:pt idx="6">
                  <c:v>#N/A</c:v>
                </c:pt>
                <c:pt idx="7">
                  <c:v>0.91</c:v>
                </c:pt>
                <c:pt idx="8">
                  <c:v>#N/A</c:v>
                </c:pt>
                <c:pt idx="9">
                  <c:v>0.57999999999999996</c:v>
                </c:pt>
              </c:numCache>
            </c:numRef>
          </c:val>
          <c:extLst>
            <c:ext xmlns:c16="http://schemas.microsoft.com/office/drawing/2014/chart" uri="{C3380CC4-5D6E-409C-BE32-E72D297353CC}">
              <c16:uniqueId val="{00000005-E795-44D3-AC72-FD75EBF7099F}"/>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1.73</c:v>
                </c:pt>
                <c:pt idx="4">
                  <c:v>#N/A</c:v>
                </c:pt>
                <c:pt idx="5">
                  <c:v>1.36</c:v>
                </c:pt>
                <c:pt idx="6">
                  <c:v>#N/A</c:v>
                </c:pt>
                <c:pt idx="7">
                  <c:v>0.89</c:v>
                </c:pt>
                <c:pt idx="8">
                  <c:v>#N/A</c:v>
                </c:pt>
                <c:pt idx="9">
                  <c:v>1.01</c:v>
                </c:pt>
              </c:numCache>
            </c:numRef>
          </c:val>
          <c:extLst>
            <c:ext xmlns:c16="http://schemas.microsoft.com/office/drawing/2014/chart" uri="{C3380CC4-5D6E-409C-BE32-E72D297353CC}">
              <c16:uniqueId val="{00000006-E795-44D3-AC72-FD75EBF7099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3.57</c:v>
                </c:pt>
                <c:pt idx="2">
                  <c:v>#N/A</c:v>
                </c:pt>
                <c:pt idx="3">
                  <c:v>2.73</c:v>
                </c:pt>
                <c:pt idx="4">
                  <c:v>#N/A</c:v>
                </c:pt>
                <c:pt idx="5">
                  <c:v>3.94</c:v>
                </c:pt>
                <c:pt idx="6">
                  <c:v>#N/A</c:v>
                </c:pt>
                <c:pt idx="7">
                  <c:v>3.9</c:v>
                </c:pt>
                <c:pt idx="8">
                  <c:v>#N/A</c:v>
                </c:pt>
                <c:pt idx="9">
                  <c:v>5.24</c:v>
                </c:pt>
              </c:numCache>
            </c:numRef>
          </c:val>
          <c:extLst>
            <c:ext xmlns:c16="http://schemas.microsoft.com/office/drawing/2014/chart" uri="{C3380CC4-5D6E-409C-BE32-E72D297353CC}">
              <c16:uniqueId val="{00000007-E795-44D3-AC72-FD75EBF709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7.13</c:v>
                </c:pt>
                <c:pt idx="2">
                  <c:v>#N/A</c:v>
                </c:pt>
                <c:pt idx="3">
                  <c:v>9</c:v>
                </c:pt>
                <c:pt idx="4">
                  <c:v>#N/A</c:v>
                </c:pt>
                <c:pt idx="5">
                  <c:v>6.82</c:v>
                </c:pt>
                <c:pt idx="6">
                  <c:v>#N/A</c:v>
                </c:pt>
                <c:pt idx="7">
                  <c:v>2.93</c:v>
                </c:pt>
                <c:pt idx="8">
                  <c:v>#N/A</c:v>
                </c:pt>
                <c:pt idx="9">
                  <c:v>6.7</c:v>
                </c:pt>
              </c:numCache>
            </c:numRef>
          </c:val>
          <c:extLst>
            <c:ext xmlns:c16="http://schemas.microsoft.com/office/drawing/2014/chart" uri="{C3380CC4-5D6E-409C-BE32-E72D297353CC}">
              <c16:uniqueId val="{00000008-E795-44D3-AC72-FD75EBF709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9.49</c:v>
                </c:pt>
                <c:pt idx="2">
                  <c:v>#N/A</c:v>
                </c:pt>
                <c:pt idx="3">
                  <c:v>9.5</c:v>
                </c:pt>
                <c:pt idx="4">
                  <c:v>#N/A</c:v>
                </c:pt>
                <c:pt idx="5">
                  <c:v>10.58</c:v>
                </c:pt>
                <c:pt idx="6">
                  <c:v>#N/A</c:v>
                </c:pt>
                <c:pt idx="7">
                  <c:v>10.43</c:v>
                </c:pt>
                <c:pt idx="8">
                  <c:v>#N/A</c:v>
                </c:pt>
                <c:pt idx="9">
                  <c:v>10.86</c:v>
                </c:pt>
              </c:numCache>
            </c:numRef>
          </c:val>
          <c:extLst>
            <c:ext xmlns:c16="http://schemas.microsoft.com/office/drawing/2014/chart" uri="{C3380CC4-5D6E-409C-BE32-E72D297353CC}">
              <c16:uniqueId val="{00000009-E795-44D3-AC72-FD75EBF709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1145</c:v>
                </c:pt>
                <c:pt idx="5">
                  <c:v>1176</c:v>
                </c:pt>
                <c:pt idx="8">
                  <c:v>1229</c:v>
                </c:pt>
                <c:pt idx="11">
                  <c:v>1212</c:v>
                </c:pt>
                <c:pt idx="14">
                  <c:v>1233</c:v>
                </c:pt>
              </c:numCache>
            </c:numRef>
          </c:val>
          <c:extLst>
            <c:ext xmlns:c16="http://schemas.microsoft.com/office/drawing/2014/chart" uri="{C3380CC4-5D6E-409C-BE32-E72D297353CC}">
              <c16:uniqueId val="{00000000-0389-462B-99E5-5CE0E8A392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9-462B-99E5-5CE0E8A392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58</c:v>
                </c:pt>
                <c:pt idx="6">
                  <c:v>59</c:v>
                </c:pt>
                <c:pt idx="9">
                  <c:v>59</c:v>
                </c:pt>
                <c:pt idx="12">
                  <c:v>59</c:v>
                </c:pt>
              </c:numCache>
            </c:numRef>
          </c:val>
          <c:extLst>
            <c:ext xmlns:c16="http://schemas.microsoft.com/office/drawing/2014/chart" uri="{C3380CC4-5D6E-409C-BE32-E72D297353CC}">
              <c16:uniqueId val="{00000002-0389-462B-99E5-5CE0E8A392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104</c:v>
                </c:pt>
                <c:pt idx="6">
                  <c:v>148</c:v>
                </c:pt>
                <c:pt idx="9">
                  <c:v>198</c:v>
                </c:pt>
                <c:pt idx="12">
                  <c:v>202</c:v>
                </c:pt>
              </c:numCache>
            </c:numRef>
          </c:val>
          <c:extLst>
            <c:ext xmlns:c16="http://schemas.microsoft.com/office/drawing/2014/chart" uri="{C3380CC4-5D6E-409C-BE32-E72D297353CC}">
              <c16:uniqueId val="{00000003-0389-462B-99E5-5CE0E8A392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279</c:v>
                </c:pt>
                <c:pt idx="3">
                  <c:v>332</c:v>
                </c:pt>
                <c:pt idx="6">
                  <c:v>342</c:v>
                </c:pt>
                <c:pt idx="9">
                  <c:v>355</c:v>
                </c:pt>
                <c:pt idx="12">
                  <c:v>381</c:v>
                </c:pt>
              </c:numCache>
            </c:numRef>
          </c:val>
          <c:extLst>
            <c:ext xmlns:c16="http://schemas.microsoft.com/office/drawing/2014/chart" uri="{C3380CC4-5D6E-409C-BE32-E72D297353CC}">
              <c16:uniqueId val="{00000004-0389-462B-99E5-5CE0E8A392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9-462B-99E5-5CE0E8A392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9-462B-99E5-5CE0E8A392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777</c:v>
                </c:pt>
                <c:pt idx="3">
                  <c:v>779</c:v>
                </c:pt>
                <c:pt idx="6">
                  <c:v>980</c:v>
                </c:pt>
                <c:pt idx="9">
                  <c:v>1014</c:v>
                </c:pt>
                <c:pt idx="12">
                  <c:v>1031</c:v>
                </c:pt>
              </c:numCache>
            </c:numRef>
          </c:val>
          <c:extLst>
            <c:ext xmlns:c16="http://schemas.microsoft.com/office/drawing/2014/chart" uri="{C3380CC4-5D6E-409C-BE32-E72D297353CC}">
              <c16:uniqueId val="{00000007-0389-462B-99E5-5CE0E8A392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97</c:v>
                </c:pt>
                <c:pt idx="5">
                  <c:v>#N/A</c:v>
                </c:pt>
                <c:pt idx="6">
                  <c:v>#N/A</c:v>
                </c:pt>
                <c:pt idx="7">
                  <c:v>300</c:v>
                </c:pt>
                <c:pt idx="8">
                  <c:v>#N/A</c:v>
                </c:pt>
                <c:pt idx="9">
                  <c:v>#N/A</c:v>
                </c:pt>
                <c:pt idx="10">
                  <c:v>414</c:v>
                </c:pt>
                <c:pt idx="11">
                  <c:v>#N/A</c:v>
                </c:pt>
                <c:pt idx="12">
                  <c:v>#N/A</c:v>
                </c:pt>
                <c:pt idx="13">
                  <c:v>440</c:v>
                </c:pt>
                <c:pt idx="14">
                  <c:v>#N/A</c:v>
                </c:pt>
              </c:numCache>
            </c:numRef>
          </c:val>
          <c:smooth val="0"/>
          <c:extLst>
            <c:ext xmlns:c16="http://schemas.microsoft.com/office/drawing/2014/chart" uri="{C3380CC4-5D6E-409C-BE32-E72D297353CC}">
              <c16:uniqueId val="{00000008-0389-462B-99E5-5CE0E8A392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9148</c:v>
                </c:pt>
                <c:pt idx="5">
                  <c:v>8768</c:v>
                </c:pt>
                <c:pt idx="8">
                  <c:v>8294</c:v>
                </c:pt>
                <c:pt idx="11">
                  <c:v>8011</c:v>
                </c:pt>
                <c:pt idx="14">
                  <c:v>7845</c:v>
                </c:pt>
              </c:numCache>
            </c:numRef>
          </c:val>
          <c:extLst>
            <c:ext xmlns:c16="http://schemas.microsoft.com/office/drawing/2014/chart" uri="{C3380CC4-5D6E-409C-BE32-E72D297353CC}">
              <c16:uniqueId val="{00000000-73CF-489C-AB06-2B98508754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5146</c:v>
                </c:pt>
                <c:pt idx="5">
                  <c:v>3698</c:v>
                </c:pt>
                <c:pt idx="8">
                  <c:v>3718</c:v>
                </c:pt>
                <c:pt idx="11">
                  <c:v>4090</c:v>
                </c:pt>
                <c:pt idx="14">
                  <c:v>4417</c:v>
                </c:pt>
              </c:numCache>
            </c:numRef>
          </c:val>
          <c:extLst>
            <c:ext xmlns:c16="http://schemas.microsoft.com/office/drawing/2014/chart" uri="{C3380CC4-5D6E-409C-BE32-E72D297353CC}">
              <c16:uniqueId val="{00000001-73CF-489C-AB06-2B98508754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3404</c:v>
                </c:pt>
                <c:pt idx="5">
                  <c:v>3183</c:v>
                </c:pt>
                <c:pt idx="8">
                  <c:v>3011</c:v>
                </c:pt>
                <c:pt idx="11">
                  <c:v>2629</c:v>
                </c:pt>
                <c:pt idx="14">
                  <c:v>2406</c:v>
                </c:pt>
              </c:numCache>
            </c:numRef>
          </c:val>
          <c:extLst>
            <c:ext xmlns:c16="http://schemas.microsoft.com/office/drawing/2014/chart" uri="{C3380CC4-5D6E-409C-BE32-E72D297353CC}">
              <c16:uniqueId val="{00000002-73CF-489C-AB06-2B98508754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CF-489C-AB06-2B98508754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CF-489C-AB06-2B98508754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170</c:v>
                </c:pt>
                <c:pt idx="3">
                  <c:v>170</c:v>
                </c:pt>
                <c:pt idx="6">
                  <c:v>203</c:v>
                </c:pt>
                <c:pt idx="9">
                  <c:v>181</c:v>
                </c:pt>
                <c:pt idx="12">
                  <c:v>194</c:v>
                </c:pt>
              </c:numCache>
            </c:numRef>
          </c:val>
          <c:extLst>
            <c:ext xmlns:c16="http://schemas.microsoft.com/office/drawing/2014/chart" uri="{C3380CC4-5D6E-409C-BE32-E72D297353CC}">
              <c16:uniqueId val="{00000005-73CF-489C-AB06-2B98508754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1488</c:v>
                </c:pt>
                <c:pt idx="3">
                  <c:v>1465</c:v>
                </c:pt>
                <c:pt idx="6">
                  <c:v>1469</c:v>
                </c:pt>
                <c:pt idx="9">
                  <c:v>1388</c:v>
                </c:pt>
                <c:pt idx="12">
                  <c:v>1386</c:v>
                </c:pt>
              </c:numCache>
            </c:numRef>
          </c:val>
          <c:extLst>
            <c:ext xmlns:c16="http://schemas.microsoft.com/office/drawing/2014/chart" uri="{C3380CC4-5D6E-409C-BE32-E72D297353CC}">
              <c16:uniqueId val="{00000006-73CF-489C-AB06-2B98508754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1616</c:v>
                </c:pt>
                <c:pt idx="3">
                  <c:v>1625</c:v>
                </c:pt>
                <c:pt idx="6">
                  <c:v>1597</c:v>
                </c:pt>
                <c:pt idx="9">
                  <c:v>1489</c:v>
                </c:pt>
                <c:pt idx="12">
                  <c:v>1366</c:v>
                </c:pt>
              </c:numCache>
            </c:numRef>
          </c:val>
          <c:extLst>
            <c:ext xmlns:c16="http://schemas.microsoft.com/office/drawing/2014/chart" uri="{C3380CC4-5D6E-409C-BE32-E72D297353CC}">
              <c16:uniqueId val="{00000007-73CF-489C-AB06-2B98508754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5198</c:v>
                </c:pt>
                <c:pt idx="3">
                  <c:v>3699</c:v>
                </c:pt>
                <c:pt idx="6">
                  <c:v>3718</c:v>
                </c:pt>
                <c:pt idx="9">
                  <c:v>4107</c:v>
                </c:pt>
                <c:pt idx="12">
                  <c:v>4440</c:v>
                </c:pt>
              </c:numCache>
            </c:numRef>
          </c:val>
          <c:extLst>
            <c:ext xmlns:c16="http://schemas.microsoft.com/office/drawing/2014/chart" uri="{C3380CC4-5D6E-409C-BE32-E72D297353CC}">
              <c16:uniqueId val="{00000008-73CF-489C-AB06-2B98508754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915</c:v>
                </c:pt>
                <c:pt idx="3">
                  <c:v>888</c:v>
                </c:pt>
                <c:pt idx="6">
                  <c:v>823</c:v>
                </c:pt>
                <c:pt idx="9">
                  <c:v>693</c:v>
                </c:pt>
                <c:pt idx="12">
                  <c:v>559</c:v>
                </c:pt>
              </c:numCache>
            </c:numRef>
          </c:val>
          <c:extLst>
            <c:ext xmlns:c16="http://schemas.microsoft.com/office/drawing/2014/chart" uri="{C3380CC4-5D6E-409C-BE32-E72D297353CC}">
              <c16:uniqueId val="{00000009-73CF-489C-AB06-2B98508754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9936</c:v>
                </c:pt>
                <c:pt idx="3">
                  <c:v>9580</c:v>
                </c:pt>
                <c:pt idx="6">
                  <c:v>9132</c:v>
                </c:pt>
                <c:pt idx="9">
                  <c:v>9578</c:v>
                </c:pt>
                <c:pt idx="12">
                  <c:v>10247</c:v>
                </c:pt>
              </c:numCache>
            </c:numRef>
          </c:val>
          <c:extLst>
            <c:ext xmlns:c16="http://schemas.microsoft.com/office/drawing/2014/chart" uri="{C3380CC4-5D6E-409C-BE32-E72D297353CC}">
              <c16:uniqueId val="{0000000A-73CF-489C-AB06-2B98508754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1626</c:v>
                </c:pt>
                <c:pt idx="2">
                  <c:v>#N/A</c:v>
                </c:pt>
                <c:pt idx="3">
                  <c:v>#N/A</c:v>
                </c:pt>
                <c:pt idx="4">
                  <c:v>1778</c:v>
                </c:pt>
                <c:pt idx="5">
                  <c:v>#N/A</c:v>
                </c:pt>
                <c:pt idx="6">
                  <c:v>#N/A</c:v>
                </c:pt>
                <c:pt idx="7">
                  <c:v>1920</c:v>
                </c:pt>
                <c:pt idx="8">
                  <c:v>#N/A</c:v>
                </c:pt>
                <c:pt idx="9">
                  <c:v>#N/A</c:v>
                </c:pt>
                <c:pt idx="10">
                  <c:v>2708</c:v>
                </c:pt>
                <c:pt idx="11">
                  <c:v>#N/A</c:v>
                </c:pt>
                <c:pt idx="12">
                  <c:v>#N/A</c:v>
                </c:pt>
                <c:pt idx="13">
                  <c:v>3524</c:v>
                </c:pt>
                <c:pt idx="14">
                  <c:v>#N/A</c:v>
                </c:pt>
              </c:numCache>
            </c:numRef>
          </c:val>
          <c:smooth val="0"/>
          <c:extLst>
            <c:ext xmlns:c16="http://schemas.microsoft.com/office/drawing/2014/chart" uri="{C3380CC4-5D6E-409C-BE32-E72D297353CC}">
              <c16:uniqueId val="{0000000B-73CF-489C-AB06-2B98508754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1809</c:v>
                </c:pt>
                <c:pt idx="1">
                  <c:v>1619</c:v>
                </c:pt>
                <c:pt idx="2">
                  <c:v>1676</c:v>
                </c:pt>
              </c:numCache>
            </c:numRef>
          </c:val>
          <c:extLst>
            <c:ext xmlns:c16="http://schemas.microsoft.com/office/drawing/2014/chart" uri="{C3380CC4-5D6E-409C-BE32-E72D297353CC}">
              <c16:uniqueId val="{00000000-211D-4AD8-A5F9-3755BAD610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11D-4AD8-A5F9-3755BAD610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576</c:v>
                </c:pt>
                <c:pt idx="1">
                  <c:v>437</c:v>
                </c:pt>
                <c:pt idx="2">
                  <c:v>214</c:v>
                </c:pt>
              </c:numCache>
            </c:numRef>
          </c:val>
          <c:extLst>
            <c:ext xmlns:c16="http://schemas.microsoft.com/office/drawing/2014/chart" uri="{C3380CC4-5D6E-409C-BE32-E72D297353CC}">
              <c16:uniqueId val="{00000002-211D-4AD8-A5F9-3755BAD610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元利償還金では、平成２１年度に市立病院の民間移譲に伴い、病院事業会計の起債の償還を一般会計が引き継いだため翌２２年度に大きく増加したものの、以降は順調に減少していた。</a:t>
          </a:r>
          <a:r>
            <a:rPr kumimoji="1" lang="ja-JP" altLang="en-US" sz="800">
              <a:solidFill>
                <a:schemeClr val="dk1"/>
              </a:solidFill>
              <a:effectLst/>
              <a:latin typeface="+mn-lt"/>
              <a:ea typeface="+mn-ea"/>
              <a:cs typeface="+mn-cs"/>
            </a:rPr>
            <a:t>元利償還金</a:t>
          </a:r>
          <a:r>
            <a:rPr kumimoji="1" lang="ja-JP" altLang="ja-JP" sz="800">
              <a:solidFill>
                <a:schemeClr val="dk1"/>
              </a:solidFill>
              <a:effectLst/>
              <a:latin typeface="+mn-lt"/>
              <a:ea typeface="+mn-ea"/>
              <a:cs typeface="+mn-cs"/>
            </a:rPr>
            <a:t>は小学校</a:t>
          </a:r>
          <a:r>
            <a:rPr kumimoji="1" lang="ja-JP" altLang="en-US" sz="800">
              <a:solidFill>
                <a:schemeClr val="dk1"/>
              </a:solidFill>
              <a:effectLst/>
              <a:latin typeface="+mn-lt"/>
              <a:ea typeface="+mn-ea"/>
              <a:cs typeface="+mn-cs"/>
            </a:rPr>
            <a:t>長寿命化改良事業等の元利償還金の開始により高止まりしている</a:t>
          </a:r>
          <a:r>
            <a:rPr kumimoji="1" lang="ja-JP" altLang="ja-JP" sz="800">
              <a:solidFill>
                <a:schemeClr val="dk1"/>
              </a:solidFill>
              <a:effectLst/>
              <a:latin typeface="+mn-lt"/>
              <a:ea typeface="+mn-ea"/>
              <a:cs typeface="+mn-cs"/>
            </a:rPr>
            <a:t>。</a:t>
          </a:r>
          <a:endParaRPr lang="ja-JP" altLang="ja-JP" sz="1000">
            <a:effectLst/>
          </a:endParaRPr>
        </a:p>
        <a:p>
          <a:r>
            <a:rPr kumimoji="1" lang="ja-JP" altLang="ja-JP" sz="800">
              <a:solidFill>
                <a:schemeClr val="dk1"/>
              </a:solidFill>
              <a:effectLst/>
              <a:latin typeface="+mn-lt"/>
              <a:ea typeface="+mn-ea"/>
              <a:cs typeface="+mn-cs"/>
            </a:rPr>
            <a:t>　実質公債費比率の分子については、近年公共施設の更新等により多額の起債を発行していることから、増加している。</a:t>
          </a:r>
          <a:endParaRPr lang="ja-JP" altLang="ja-JP" sz="1000">
            <a:effectLst/>
          </a:endParaRPr>
        </a:p>
        <a:p>
          <a:r>
            <a:rPr kumimoji="1" lang="ja-JP" altLang="ja-JP" sz="800">
              <a:solidFill>
                <a:schemeClr val="dk1"/>
              </a:solidFill>
              <a:effectLst/>
              <a:latin typeface="+mn-lt"/>
              <a:ea typeface="+mn-ea"/>
              <a:cs typeface="+mn-cs"/>
            </a:rPr>
            <a:t>　今後については、小中学校の長寿命化改良事業等の影響により起債の発行を多く見込んでいることから微増傾向で推移することが予想される。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将来負担額では、平成２１年度において、市立病院の民間移譲に伴い、起債残高を病院事業会計から一般会計が引き継いだため一般会計等に係る地方債の現在高が大幅に増加し、公営企業債等繰入見込額が減少したが、平成２２年度からは、一般会計においてはプライマリーバランス黒字の堅持を目標に掲げ、順調に現在高は減少していた。</a:t>
          </a:r>
          <a:endParaRPr lang="ja-JP" altLang="ja-JP" sz="1000">
            <a:effectLst/>
          </a:endParaRPr>
        </a:p>
        <a:p>
          <a:r>
            <a:rPr kumimoji="1" lang="ja-JP" altLang="ja-JP" sz="800">
              <a:solidFill>
                <a:schemeClr val="dk1"/>
              </a:solidFill>
              <a:effectLst/>
              <a:latin typeface="+mn-lt"/>
              <a:ea typeface="+mn-ea"/>
              <a:cs typeface="+mn-cs"/>
            </a:rPr>
            <a:t>　しかしながら、平成３０年度以降、公共施設の更新に伴う地方債の新規発行により、地方債現在高が上昇している。</a:t>
          </a:r>
          <a:endParaRPr lang="ja-JP" altLang="ja-JP" sz="1000">
            <a:effectLst/>
          </a:endParaRPr>
        </a:p>
        <a:p>
          <a:r>
            <a:rPr kumimoji="1" lang="ja-JP" altLang="ja-JP" sz="800">
              <a:solidFill>
                <a:schemeClr val="dk1"/>
              </a:solidFill>
              <a:effectLst/>
              <a:latin typeface="+mn-lt"/>
              <a:ea typeface="+mn-ea"/>
              <a:cs typeface="+mn-cs"/>
            </a:rPr>
            <a:t>　また、充当可能財源では、平成２２年度に財政調整基金を取崩し、その影響から充当可能基金は減少したが、市税収入の増加による充当可能特定歳入の増加、臨時財政対策債の発行に伴い、基準財政需要額算入見込額が増加したことにより、将来負担比率の分子は大幅に減少し、平成３０年度まで継続してマイナスとなっていた。</a:t>
          </a:r>
          <a:endParaRPr lang="ja-JP" altLang="ja-JP" sz="1000">
            <a:effectLst/>
          </a:endParaRPr>
        </a:p>
        <a:p>
          <a:r>
            <a:rPr kumimoji="1" lang="ja-JP" altLang="ja-JP" sz="800">
              <a:solidFill>
                <a:schemeClr val="dk1"/>
              </a:solidFill>
              <a:effectLst/>
              <a:latin typeface="+mn-lt"/>
              <a:ea typeface="+mn-ea"/>
              <a:cs typeface="+mn-cs"/>
            </a:rPr>
            <a:t>　しかし、地方債の現在高の増などにより令和元年度よりプラスに転じている。令和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年度においては、充当可能基金及び基準財政需要額参入見込額の減少によりプラス</a:t>
          </a:r>
          <a:r>
            <a:rPr kumimoji="1" lang="en-US" altLang="ja-JP" sz="800">
              <a:solidFill>
                <a:schemeClr val="dk1"/>
              </a:solidFill>
              <a:effectLst/>
              <a:latin typeface="+mn-lt"/>
              <a:ea typeface="+mn-ea"/>
              <a:cs typeface="+mn-cs"/>
            </a:rPr>
            <a:t>816</a:t>
          </a:r>
          <a:r>
            <a:rPr kumimoji="1" lang="ja-JP" altLang="ja-JP" sz="800">
              <a:solidFill>
                <a:schemeClr val="dk1"/>
              </a:solidFill>
              <a:effectLst/>
              <a:latin typeface="+mn-lt"/>
              <a:ea typeface="+mn-ea"/>
              <a:cs typeface="+mn-cs"/>
            </a:rPr>
            <a:t>百万円となっている。　今後はより一層プライマリーバランスの黒字を堅持していくことに努めるが、公共施設の更新特に小中学校の長寿命化改良事業に伴う地方債の新規発行による地方債現在高の上昇を見込んでおり、予断は許さない。</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愛知県高浜市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基金残高合計は、年度間で総額にバラツキがあり、法人市民税の等によるものである。</a:t>
          </a:r>
          <a:endParaRPr lang="ja-JP" altLang="ja-JP" sz="1400">
            <a:effectLst/>
          </a:endParaRPr>
        </a:p>
        <a:p>
          <a:r>
            <a:rPr kumimoji="1" lang="ja-JP" altLang="ja-JP" sz="1100">
              <a:solidFill>
                <a:schemeClr val="dk1"/>
              </a:solidFill>
              <a:effectLst/>
              <a:latin typeface="+mn-lt"/>
              <a:ea typeface="+mn-ea"/>
              <a:cs typeface="+mn-cs"/>
            </a:rPr>
            <a:t>　　法人市民税の年度間での増減があることから、各年度において基金活用にバラツキが生じている。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法人市民税増加</a:t>
          </a:r>
          <a:r>
            <a:rPr kumimoji="1" lang="ja-JP" altLang="ja-JP" sz="1100">
              <a:solidFill>
                <a:schemeClr val="dk1"/>
              </a:solidFill>
              <a:effectLst/>
              <a:latin typeface="+mn-lt"/>
              <a:ea typeface="+mn-ea"/>
              <a:cs typeface="+mn-cs"/>
            </a:rPr>
            <a:t>の影響により</a:t>
          </a:r>
          <a:r>
            <a:rPr kumimoji="1" lang="ja-JP" altLang="en-US" sz="1100">
              <a:solidFill>
                <a:schemeClr val="dk1"/>
              </a:solidFill>
              <a:effectLst/>
              <a:latin typeface="+mn-lt"/>
              <a:ea typeface="+mn-ea"/>
              <a:cs typeface="+mn-cs"/>
            </a:rPr>
            <a:t>財政調整金残高は前年度より増加した。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公共施設等整備基金は</a:t>
          </a:r>
          <a:r>
            <a:rPr kumimoji="1" lang="ja-JP" altLang="ja-JP" sz="1100">
              <a:solidFill>
                <a:schemeClr val="dk1"/>
              </a:solidFill>
              <a:effectLst/>
              <a:latin typeface="+mn-lt"/>
              <a:ea typeface="+mn-ea"/>
              <a:cs typeface="+mn-cs"/>
            </a:rPr>
            <a:t>小学校長寿命化改良事業等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充当したことに減少した。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の傾向として市税が増加傾向にあることが、基金の一定額維持に寄与してきたが、今後は公共施設の更新等により、普通建設事業費及び公債費の増加を見込んでいる。一定額の基金残高維持とともに、適正な運用を行うことによって基金の活用を図るとともに、歳出面においては、受益と負担のバランスを考慮していくことで、事業の選択と集中を図り、基金を活用しつつ、効果的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公共施設等整備基金：公共施設等の整備に要する経費に充てる基金</a:t>
          </a:r>
          <a:endParaRPr lang="ja-JP" altLang="ja-JP" sz="1400">
            <a:effectLst/>
          </a:endParaRPr>
        </a:p>
        <a:p>
          <a:r>
            <a:rPr kumimoji="1" lang="ja-JP" altLang="ja-JP" sz="1100">
              <a:solidFill>
                <a:schemeClr val="dk1"/>
              </a:solidFill>
              <a:effectLst/>
              <a:latin typeface="+mn-lt"/>
              <a:ea typeface="+mn-ea"/>
              <a:cs typeface="+mn-cs"/>
            </a:rPr>
            <a:t>都市計画事業基金：都市計画事業及び土地区画整理事業に充てる基金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港湾環境対策基金：衣浦港高浜地区の港湾環境の改善及び維持保全を図る事業に充てる基金</a:t>
          </a:r>
          <a:endParaRPr lang="ja-JP" altLang="ja-JP" sz="1400">
            <a:effectLst/>
          </a:endParaRPr>
        </a:p>
        <a:p>
          <a:r>
            <a:rPr kumimoji="1" lang="ja-JP" altLang="ja-JP" sz="1100">
              <a:solidFill>
                <a:schemeClr val="dk1"/>
              </a:solidFill>
              <a:effectLst/>
              <a:latin typeface="+mn-lt"/>
              <a:ea typeface="+mn-ea"/>
              <a:cs typeface="+mn-cs"/>
            </a:rPr>
            <a:t>まちづくりパートナーズ基金：市と市民が相互に連携し、新しい公共空間を形成していくために実施する協働事業及び地域内分権を推進するとともに、市民公益活動を支援するための事業に充てる基金</a:t>
          </a:r>
          <a:endParaRPr lang="ja-JP" altLang="ja-JP" sz="1400">
            <a:effectLst/>
          </a:endParaRPr>
        </a:p>
        <a:p>
          <a:r>
            <a:rPr kumimoji="1" lang="ja-JP" altLang="en-US" sz="1100">
              <a:solidFill>
                <a:schemeClr val="dk1"/>
              </a:solidFill>
              <a:effectLst/>
              <a:latin typeface="+mn-lt"/>
              <a:ea typeface="+mn-ea"/>
              <a:cs typeface="+mn-cs"/>
            </a:rPr>
            <a:t>たかはま夢・未来基金</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たかはま夢・未来塾</a:t>
          </a:r>
          <a:r>
            <a:rPr kumimoji="1" lang="ja-JP" altLang="ja-JP" sz="1100">
              <a:solidFill>
                <a:schemeClr val="dk1"/>
              </a:solidFill>
              <a:effectLst/>
              <a:latin typeface="+mn-lt"/>
              <a:ea typeface="+mn-ea"/>
              <a:cs typeface="+mn-cs"/>
            </a:rPr>
            <a:t>に関する事業に充てる基金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公共施設等整備基金：前年度と比較して約</a:t>
          </a:r>
          <a:r>
            <a:rPr kumimoji="1" lang="ja-JP" altLang="en-US" sz="1100">
              <a:solidFill>
                <a:schemeClr val="dk1"/>
              </a:solidFill>
              <a:effectLst/>
              <a:latin typeface="+mn-lt"/>
              <a:ea typeface="+mn-ea"/>
              <a:cs typeface="+mn-cs"/>
            </a:rPr>
            <a:t>１６７</a:t>
          </a:r>
          <a:r>
            <a:rPr kumimoji="1" lang="ja-JP" altLang="ja-JP" sz="1100">
              <a:solidFill>
                <a:schemeClr val="dk1"/>
              </a:solidFill>
              <a:effectLst/>
              <a:latin typeface="+mn-lt"/>
              <a:ea typeface="+mn-ea"/>
              <a:cs typeface="+mn-cs"/>
            </a:rPr>
            <a:t>百万円の減である。これは、公共施設の更新等に伴う財政需要に対し、取崩しを行ったことによる。</a:t>
          </a:r>
          <a:endParaRPr lang="ja-JP" altLang="ja-JP" sz="1400">
            <a:effectLst/>
          </a:endParaRPr>
        </a:p>
        <a:p>
          <a:r>
            <a:rPr kumimoji="1" lang="ja-JP" altLang="ja-JP" sz="1100">
              <a:solidFill>
                <a:schemeClr val="dk1"/>
              </a:solidFill>
              <a:effectLst/>
              <a:latin typeface="+mn-lt"/>
              <a:ea typeface="+mn-ea"/>
              <a:cs typeface="+mn-cs"/>
            </a:rPr>
            <a:t>都市計画事業基金：前年度と比較</a:t>
          </a:r>
          <a:r>
            <a:rPr kumimoji="1" lang="ja-JP" altLang="en-US" sz="1100">
              <a:solidFill>
                <a:schemeClr val="dk1"/>
              </a:solidFill>
              <a:effectLst/>
              <a:latin typeface="+mn-lt"/>
              <a:ea typeface="+mn-ea"/>
              <a:cs typeface="+mn-cs"/>
            </a:rPr>
            <a:t>して約５７百万円の減である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これは、下水道の工事に対する繰出金として取り崩しを行ったことによる。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港湾環境対策基金：前年度と比較して約</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百万円の増である。これは、</a:t>
          </a:r>
          <a:r>
            <a:rPr kumimoji="1" lang="ja-JP" altLang="en-US" sz="1100">
              <a:solidFill>
                <a:schemeClr val="dk1"/>
              </a:solidFill>
              <a:effectLst/>
              <a:latin typeface="+mn-lt"/>
              <a:ea typeface="+mn-ea"/>
              <a:cs typeface="+mn-cs"/>
            </a:rPr>
            <a:t>定期的に行われる浚渫を行うため取り崩しを行ったことによる。</a:t>
          </a:r>
          <a:endParaRPr lang="ja-JP" altLang="ja-JP" sz="1400">
            <a:effectLst/>
          </a:endParaRPr>
        </a:p>
        <a:p>
          <a:r>
            <a:rPr kumimoji="1" lang="ja-JP" altLang="ja-JP" sz="1100">
              <a:solidFill>
                <a:schemeClr val="dk1"/>
              </a:solidFill>
              <a:effectLst/>
              <a:latin typeface="+mn-lt"/>
              <a:ea typeface="+mn-ea"/>
              <a:cs typeface="+mn-cs"/>
            </a:rPr>
            <a:t>森林環境譲与税基金：</a:t>
          </a:r>
          <a:r>
            <a:rPr kumimoji="1" lang="ja-JP" altLang="en-US" sz="1100">
              <a:solidFill>
                <a:schemeClr val="dk1"/>
              </a:solidFill>
              <a:effectLst/>
              <a:latin typeface="+mn-lt"/>
              <a:ea typeface="+mn-ea"/>
              <a:cs typeface="+mn-cs"/>
            </a:rPr>
            <a:t>前年度と比較して約４００万円の増である。これは、指定寄附金を受け積み立てを行ったことによる。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については、「高浜市公共施設総合管理計画」を着実に進めるため、必要な額を確保することを目標に積立を行ってきた。今後は、公共施設の更新等の事業実施に伴い、取崩しを行っていくものである。</a:t>
          </a:r>
          <a:endParaRPr lang="ja-JP" altLang="ja-JP" sz="1400">
            <a:effectLst/>
          </a:endParaRPr>
        </a:p>
        <a:p>
          <a:r>
            <a:rPr kumimoji="1" lang="ja-JP" altLang="ja-JP" sz="1100">
              <a:solidFill>
                <a:schemeClr val="dk1"/>
              </a:solidFill>
              <a:effectLst/>
              <a:latin typeface="+mn-lt"/>
              <a:ea typeface="+mn-ea"/>
              <a:cs typeface="+mn-cs"/>
            </a:rPr>
            <a:t>　その他の特定目的基金についても、基金の適正な運用を行いつつ、活用を行っていく予定である。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４年度は市税収入は回復しているものの原油価格・物価高騰の影響を受けて約１６４百万円減少している。令和５年度はより原油価格・物価高騰の影響及び最低賃金の上昇等の影響を受けて約１９０百万円減少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年度は法人市民税の増加により</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継続的な「アウトソーシング戦略」により行政のスリム化を推進し、人件費増加を抑制しているが、委託料等の物件費が増加する傾向である。これらの財源不足を財政調整基金の活用により対応している。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標準財政規模の１０％程度を目安として、約１０億円の維持は必要と考えている。目標としては、過去にリーマンショックの影響にて、財政調整基金が約１０億円減少したことを踏まえ、継続的な行財政運営を行うため、標準財政規模の２０％程度である約２０億円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年度においても積み立てを行っていない。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減債基金については、目的に対応する市債の償還予定がなく、定期的な積立も行っていない。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49,041
44,421
13.11
21,082,912
20,254,020
748,875
10,330,030
10,044,114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平成２１年度まで毎年上昇していたが、リーマンショック等に伴う景気低迷の影響を受け、低下傾向に転じた。しかし、平成２６年度以降、税収の回復により上昇傾向にあり、類似団体平均を大きく上回る１前後の数値となっている。</a:t>
          </a:r>
          <a:endParaRPr lang="ja-JP" altLang="ja-JP" sz="1000">
            <a:effectLst/>
          </a:endParaRPr>
        </a:p>
        <a:p>
          <a:r>
            <a:rPr kumimoji="1" lang="ja-JP" altLang="ja-JP" sz="800">
              <a:solidFill>
                <a:schemeClr val="dk1"/>
              </a:solidFill>
              <a:effectLst/>
              <a:latin typeface="+mn-lt"/>
              <a:ea typeface="+mn-ea"/>
              <a:cs typeface="+mn-cs"/>
            </a:rPr>
            <a:t>　先行き不透明な現行下の社会情勢では、今後の予測が難しく、引き続き、行政の効率化を務めることにより、財政の健全化を推進する。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139700</xdr:rowOff>
    </xdr:from>
    <xdr:to>
      <xdr:col>23</xdr:col>
      <xdr:colOff>133350</xdr:colOff>
      <xdr:row>35</xdr:row>
      <xdr:rowOff>159808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1404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159808</xdr:rowOff>
    </xdr:from>
    <xdr:to>
      <xdr:col>19</xdr:col>
      <xdr:colOff>133350</xdr:colOff>
      <xdr:row>36</xdr:row>
      <xdr:rowOff>8467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1605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8467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35</xdr:row>
      <xdr:rowOff>139700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4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88900</xdr:rowOff>
    </xdr:from>
    <xdr:to>
      <xdr:col>23</xdr:col>
      <xdr:colOff>184150</xdr:colOff>
      <xdr:row>36</xdr:row>
      <xdr:rowOff>19050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109008</xdr:rowOff>
    </xdr:from>
    <xdr:to>
      <xdr:col>19</xdr:col>
      <xdr:colOff>184150</xdr:colOff>
      <xdr:row>36</xdr:row>
      <xdr:rowOff>39158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49335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78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129117</xdr:rowOff>
    </xdr:from>
    <xdr:to>
      <xdr:col>15</xdr:col>
      <xdr:colOff>133350</xdr:colOff>
      <xdr:row>36</xdr:row>
      <xdr:rowOff>59267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経常経費充当一般財源等は人件費が</a:t>
          </a:r>
          <a:r>
            <a:rPr kumimoji="1" lang="en-US" altLang="ja-JP" sz="800">
              <a:solidFill>
                <a:schemeClr val="dk1"/>
              </a:solidFill>
              <a:effectLst/>
              <a:latin typeface="+mn-lt"/>
              <a:ea typeface="+mn-ea"/>
              <a:cs typeface="+mn-cs"/>
            </a:rPr>
            <a:t>130,006</a:t>
          </a:r>
          <a:r>
            <a:rPr kumimoji="1" lang="ja-JP" altLang="en-US" sz="800">
              <a:solidFill>
                <a:schemeClr val="dk1"/>
              </a:solidFill>
              <a:effectLst/>
              <a:latin typeface="+mn-lt"/>
              <a:ea typeface="+mn-ea"/>
              <a:cs typeface="+mn-cs"/>
            </a:rPr>
            <a:t>千円増加（</a:t>
          </a:r>
          <a:r>
            <a:rPr kumimoji="1" lang="en-US" altLang="ja-JP" sz="800">
              <a:solidFill>
                <a:schemeClr val="dk1"/>
              </a:solidFill>
              <a:effectLst/>
              <a:latin typeface="+mn-lt"/>
              <a:ea typeface="+mn-ea"/>
              <a:cs typeface="+mn-cs"/>
            </a:rPr>
            <a:t>+7.4</a:t>
          </a:r>
          <a:r>
            <a:rPr kumimoji="1" lang="ja-JP" altLang="en-US" sz="800">
              <a:solidFill>
                <a:schemeClr val="dk1"/>
              </a:solidFill>
              <a:effectLst/>
              <a:latin typeface="+mn-lt"/>
              <a:ea typeface="+mn-ea"/>
              <a:cs typeface="+mn-cs"/>
            </a:rPr>
            <a:t>％）しており会計年度任用職員の勤勉手当や支給率の変更等による増加。また、原油価格・物価高騰の影響もあり、物件費についても高止まりしており、経常経費充当一般財源等は右肩上がりで増加している。しかし、地方税にて</a:t>
          </a:r>
          <a:r>
            <a:rPr kumimoji="1" lang="en-US" altLang="ja-JP" sz="800">
              <a:solidFill>
                <a:schemeClr val="dk1"/>
              </a:solidFill>
              <a:effectLst/>
              <a:latin typeface="+mn-lt"/>
              <a:ea typeface="+mn-ea"/>
              <a:cs typeface="+mn-cs"/>
            </a:rPr>
            <a:t>613,584</a:t>
          </a:r>
          <a:r>
            <a:rPr kumimoji="1" lang="ja-JP" altLang="en-US" sz="800">
              <a:solidFill>
                <a:schemeClr val="dk1"/>
              </a:solidFill>
              <a:effectLst/>
              <a:latin typeface="+mn-lt"/>
              <a:ea typeface="+mn-ea"/>
              <a:cs typeface="+mn-cs"/>
            </a:rPr>
            <a:t>千円の増加（</a:t>
          </a:r>
          <a:r>
            <a:rPr kumimoji="1" lang="en-US" altLang="ja-JP" sz="800">
              <a:solidFill>
                <a:schemeClr val="dk1"/>
              </a:solidFill>
              <a:effectLst/>
              <a:latin typeface="+mn-lt"/>
              <a:ea typeface="+mn-ea"/>
              <a:cs typeface="+mn-cs"/>
            </a:rPr>
            <a:t>+7.2</a:t>
          </a:r>
          <a:r>
            <a:rPr kumimoji="1" lang="ja-JP" altLang="en-US" sz="800">
              <a:solidFill>
                <a:schemeClr val="dk1"/>
              </a:solidFill>
              <a:effectLst/>
              <a:latin typeface="+mn-lt"/>
              <a:ea typeface="+mn-ea"/>
              <a:cs typeface="+mn-cs"/>
            </a:rPr>
            <a:t>％）していることが要因として前年度から比率が低下したと考えられる。</a:t>
          </a:r>
          <a:r>
            <a:rPr kumimoji="1" lang="en-US" altLang="ja-JP" sz="800">
              <a:solidFill>
                <a:schemeClr val="dk1"/>
              </a:solidFill>
              <a:effectLst/>
              <a:latin typeface="+mn-lt"/>
              <a:ea typeface="+mn-ea"/>
              <a:cs typeface="+mn-cs"/>
            </a:rPr>
            <a:t>R4</a:t>
          </a:r>
          <a:r>
            <a:rPr kumimoji="1" lang="ja-JP" altLang="en-US" sz="800">
              <a:solidFill>
                <a:schemeClr val="dk1"/>
              </a:solidFill>
              <a:effectLst/>
              <a:latin typeface="+mn-lt"/>
              <a:ea typeface="+mn-ea"/>
              <a:cs typeface="+mn-cs"/>
            </a:rPr>
            <a:t>から</a:t>
          </a:r>
          <a:r>
            <a:rPr kumimoji="1" lang="en-US" altLang="ja-JP" sz="800">
              <a:solidFill>
                <a:schemeClr val="dk1"/>
              </a:solidFill>
              <a:effectLst/>
              <a:latin typeface="+mn-lt"/>
              <a:ea typeface="+mn-ea"/>
              <a:cs typeface="+mn-cs"/>
            </a:rPr>
            <a:t>R5</a:t>
          </a:r>
          <a:r>
            <a:rPr kumimoji="1" lang="ja-JP" altLang="en-US" sz="800">
              <a:solidFill>
                <a:schemeClr val="dk1"/>
              </a:solidFill>
              <a:effectLst/>
              <a:latin typeface="+mn-lt"/>
              <a:ea typeface="+mn-ea"/>
              <a:cs typeface="+mn-cs"/>
            </a:rPr>
            <a:t>の地方税における経常一般財源の増加が</a:t>
          </a:r>
          <a:r>
            <a:rPr kumimoji="1" lang="en-US" altLang="ja-JP" sz="800">
              <a:solidFill>
                <a:schemeClr val="dk1"/>
              </a:solidFill>
              <a:effectLst/>
              <a:latin typeface="+mn-lt"/>
              <a:ea typeface="+mn-ea"/>
              <a:cs typeface="+mn-cs"/>
            </a:rPr>
            <a:t>4,247</a:t>
          </a:r>
          <a:r>
            <a:rPr kumimoji="1" lang="ja-JP" altLang="en-US" sz="800">
              <a:solidFill>
                <a:schemeClr val="dk1"/>
              </a:solidFill>
              <a:effectLst/>
              <a:latin typeface="+mn-lt"/>
              <a:ea typeface="+mn-ea"/>
              <a:cs typeface="+mn-cs"/>
            </a:rPr>
            <a:t>千円（</a:t>
          </a:r>
          <a:r>
            <a:rPr kumimoji="1" lang="en-US" altLang="ja-JP" sz="800">
              <a:solidFill>
                <a:schemeClr val="dk1"/>
              </a:solidFill>
              <a:effectLst/>
              <a:latin typeface="+mn-lt"/>
              <a:ea typeface="+mn-ea"/>
              <a:cs typeface="+mn-cs"/>
            </a:rPr>
            <a:t>+0.05</a:t>
          </a:r>
          <a:r>
            <a:rPr kumimoji="1" lang="ja-JP" altLang="en-US"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であったことをふまえると地方税の増加が経常収支比率に大きく影響したことが考えられる。</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今後の経常収支比率については経済の動向により法人税割等の税収や地方消費税交付金が減少となった場合、悪化することも見込まれるため依存財源等に頼らず自主財源を増やす、もしくは歳出における経常一般財源の削減を工夫する必要があると考える。</a:t>
          </a:r>
          <a:endParaRPr kumimoji="1" lang="en-US" altLang="ja-JP" sz="800">
            <a:solidFill>
              <a:schemeClr val="dk1"/>
            </a:solidFill>
            <a:effectLst/>
            <a:latin typeface="+mn-lt"/>
            <a:ea typeface="+mn-ea"/>
            <a:cs typeface="+mn-cs"/>
          </a:endParaRPr>
        </a:p>
        <a:p>
          <a:endParaRPr kumimoji="1" lang="en-US" altLang="ja-JP" sz="8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66</xdr:row>
      <xdr:rowOff>90594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99563"/>
          <a:ext cx="8382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66</xdr:row>
      <xdr:rowOff>90594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8912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926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119804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5478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39794</xdr:rowOff>
    </xdr:from>
    <xdr:to>
      <xdr:col>19</xdr:col>
      <xdr:colOff>184150</xdr:colOff>
      <xdr:row>66</xdr:row>
      <xdr:rowOff>141394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126171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4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と比較して減少した。類似団体と比較して低くなっているのは、財源に比較的余裕のある時期から「組織構造改革」や「アウトソーシング戦略」により民間委託・指定管理者制度などを導入し、人件費削減に着手した結果である。</a:t>
          </a:r>
          <a:endParaRPr lang="ja-JP" altLang="ja-JP" sz="1000">
            <a:effectLst/>
          </a:endParaRPr>
        </a:p>
        <a:p>
          <a:r>
            <a:rPr kumimoji="1" lang="ja-JP" altLang="ja-JP" sz="800">
              <a:solidFill>
                <a:schemeClr val="dk1"/>
              </a:solidFill>
              <a:effectLst/>
              <a:latin typeface="+mn-lt"/>
              <a:ea typeface="+mn-ea"/>
              <a:cs typeface="+mn-cs"/>
            </a:rPr>
            <a:t>　物件費等について、</a:t>
          </a:r>
          <a:r>
            <a:rPr kumimoji="1" lang="en-US" altLang="ja-JP" sz="800">
              <a:solidFill>
                <a:schemeClr val="dk1"/>
              </a:solidFill>
              <a:effectLst/>
              <a:latin typeface="+mn-lt"/>
              <a:ea typeface="+mn-ea"/>
              <a:cs typeface="+mn-cs"/>
            </a:rPr>
            <a:t>DX</a:t>
          </a:r>
          <a:r>
            <a:rPr kumimoji="1" lang="ja-JP" altLang="ja-JP" sz="800">
              <a:solidFill>
                <a:schemeClr val="dk1"/>
              </a:solidFill>
              <a:effectLst/>
              <a:latin typeface="+mn-lt"/>
              <a:ea typeface="+mn-ea"/>
              <a:cs typeface="+mn-cs"/>
            </a:rPr>
            <a:t>の推進による委託効果の検証、見直し等により可能な限り歳出削減に取り組み、全体としては歳出を抑制できているが、委託事業が増加傾向にあることを踏まえ、今後も更なるコスト削減を図っていく。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48580</xdr:rowOff>
    </xdr:from>
    <xdr:to>
      <xdr:col>23</xdr:col>
      <xdr:colOff>133350</xdr:colOff>
      <xdr:row>81</xdr:row>
      <xdr:rowOff>80842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6030"/>
          <a:ext cx="838200" cy="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48580</xdr:rowOff>
    </xdr:from>
    <xdr:to>
      <xdr:col>19</xdr:col>
      <xdr:colOff>133350</xdr:colOff>
      <xdr:row>81</xdr:row>
      <xdr:rowOff>53338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36030"/>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53338</xdr:rowOff>
    </xdr:from>
    <xdr:to>
      <xdr:col>15</xdr:col>
      <xdr:colOff>82550</xdr:colOff>
      <xdr:row>81</xdr:row>
      <xdr:rowOff>55128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40788"/>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39154</xdr:rowOff>
    </xdr:from>
    <xdr:to>
      <xdr:col>11</xdr:col>
      <xdr:colOff>31750</xdr:colOff>
      <xdr:row>81</xdr:row>
      <xdr:rowOff>55128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6604"/>
          <a:ext cx="889000" cy="1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30042</xdr:rowOff>
    </xdr:from>
    <xdr:to>
      <xdr:col>23</xdr:col>
      <xdr:colOff>184150</xdr:colOff>
      <xdr:row>81</xdr:row>
      <xdr:rowOff>131642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122769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169230</xdr:rowOff>
    </xdr:from>
    <xdr:to>
      <xdr:col>19</xdr:col>
      <xdr:colOff>184150</xdr:colOff>
      <xdr:row>81</xdr:row>
      <xdr:rowOff>99380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109557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4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2538</xdr:rowOff>
    </xdr:from>
    <xdr:to>
      <xdr:col>15</xdr:col>
      <xdr:colOff>133350</xdr:colOff>
      <xdr:row>81</xdr:row>
      <xdr:rowOff>104138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114315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4328</xdr:rowOff>
    </xdr:from>
    <xdr:to>
      <xdr:col>11</xdr:col>
      <xdr:colOff>82550</xdr:colOff>
      <xdr:row>81</xdr:row>
      <xdr:rowOff>105928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116105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159804</xdr:rowOff>
    </xdr:from>
    <xdr:to>
      <xdr:col>7</xdr:col>
      <xdr:colOff>31750</xdr:colOff>
      <xdr:row>81</xdr:row>
      <xdr:rowOff>89954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昨年度と比較し、</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９</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類似団体内平均値となっている。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早期から各種手当の見直し・廃止も行っており、類似団体内平均を下回ることがで</a:t>
          </a:r>
          <a:r>
            <a:rPr kumimoji="1" lang="ja-JP" altLang="en-US" sz="800">
              <a:solidFill>
                <a:schemeClr val="dk1"/>
              </a:solidFill>
              <a:effectLst/>
              <a:latin typeface="+mn-lt"/>
              <a:ea typeface="+mn-ea"/>
              <a:cs typeface="+mn-cs"/>
            </a:rPr>
            <a:t>きるように</a:t>
          </a:r>
          <a:r>
            <a:rPr kumimoji="1" lang="ja-JP" altLang="ja-JP" sz="800">
              <a:solidFill>
                <a:schemeClr val="dk1"/>
              </a:solidFill>
              <a:effectLst/>
              <a:latin typeface="+mn-lt"/>
              <a:ea typeface="+mn-ea"/>
              <a:cs typeface="+mn-cs"/>
            </a:rPr>
            <a:t>、今後も給与の適正化に継続して努めていく。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36057"/>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昨年度から若干</a:t>
          </a:r>
          <a:r>
            <a:rPr kumimoji="1" lang="ja-JP" altLang="en-US" sz="800">
              <a:solidFill>
                <a:schemeClr val="dk1"/>
              </a:solidFill>
              <a:effectLst/>
              <a:latin typeface="+mn-lt"/>
              <a:ea typeface="+mn-ea"/>
              <a:cs typeface="+mn-cs"/>
            </a:rPr>
            <a:t>減少しており</a:t>
          </a:r>
          <a:r>
            <a:rPr kumimoji="1" lang="ja-JP" altLang="ja-JP" sz="800">
              <a:solidFill>
                <a:schemeClr val="dk1"/>
              </a:solidFill>
              <a:effectLst/>
              <a:latin typeface="+mn-lt"/>
              <a:ea typeface="+mn-ea"/>
              <a:cs typeface="+mn-cs"/>
            </a:rPr>
            <a:t>、引き続き、類似団体中で最も低い数値である。</a:t>
          </a:r>
          <a:endParaRPr lang="ja-JP" altLang="ja-JP" sz="1000">
            <a:effectLst/>
          </a:endParaRPr>
        </a:p>
        <a:p>
          <a:r>
            <a:rPr kumimoji="1" lang="ja-JP" altLang="ja-JP" sz="800">
              <a:solidFill>
                <a:schemeClr val="dk1"/>
              </a:solidFill>
              <a:effectLst/>
              <a:latin typeface="+mn-lt"/>
              <a:ea typeface="+mn-ea"/>
              <a:cs typeface="+mn-cs"/>
            </a:rPr>
            <a:t>　これは、定員適正化計画に基づく退職者一部不補充や平成</a:t>
          </a:r>
          <a:r>
            <a:rPr kumimoji="1" lang="en-US" altLang="ja-JP" sz="800">
              <a:solidFill>
                <a:schemeClr val="dk1"/>
              </a:solidFill>
              <a:effectLst/>
              <a:latin typeface="+mn-lt"/>
              <a:ea typeface="+mn-ea"/>
              <a:cs typeface="+mn-cs"/>
            </a:rPr>
            <a:t>16</a:t>
          </a:r>
          <a:r>
            <a:rPr kumimoji="1" lang="ja-JP" altLang="ja-JP" sz="800">
              <a:solidFill>
                <a:schemeClr val="dk1"/>
              </a:solidFill>
              <a:effectLst/>
              <a:latin typeface="+mn-lt"/>
              <a:ea typeface="+mn-ea"/>
              <a:cs typeface="+mn-cs"/>
            </a:rPr>
            <a:t>年度からの高浜市構造改革推進委員会報告書に基づく民間委託などを推進し、行政のスリム化を行った結果である。</a:t>
          </a:r>
          <a:endParaRPr lang="ja-JP" altLang="ja-JP" sz="1000">
            <a:effectLst/>
          </a:endParaRPr>
        </a:p>
        <a:p>
          <a:r>
            <a:rPr kumimoji="1" lang="ja-JP" altLang="ja-JP" sz="800">
              <a:solidFill>
                <a:schemeClr val="dk1"/>
              </a:solidFill>
              <a:effectLst/>
              <a:latin typeface="+mn-lt"/>
              <a:ea typeface="+mn-ea"/>
              <a:cs typeface="+mn-cs"/>
            </a:rPr>
            <a:t>　今後も引き続き、職員の適正配置や業務改善・民間委託などを推進し、より効率的な行政運営を行っていく。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42878</xdr:rowOff>
    </xdr:from>
    <xdr:to>
      <xdr:col>81</xdr:col>
      <xdr:colOff>44450</xdr:colOff>
      <xdr:row>59</xdr:row>
      <xdr:rowOff>44027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5842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40580</xdr:rowOff>
    </xdr:from>
    <xdr:to>
      <xdr:col>77</xdr:col>
      <xdr:colOff>44450</xdr:colOff>
      <xdr:row>59</xdr:row>
      <xdr:rowOff>44027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561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40580</xdr:rowOff>
    </xdr:from>
    <xdr:to>
      <xdr:col>72</xdr:col>
      <xdr:colOff>203200</xdr:colOff>
      <xdr:row>59</xdr:row>
      <xdr:rowOff>46325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5613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46325</xdr:rowOff>
    </xdr:from>
    <xdr:to>
      <xdr:col>68</xdr:col>
      <xdr:colOff>152400</xdr:colOff>
      <xdr:row>59</xdr:row>
      <xdr:rowOff>48623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6187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163528</xdr:rowOff>
    </xdr:from>
    <xdr:to>
      <xdr:col>81</xdr:col>
      <xdr:colOff>95250</xdr:colOff>
      <xdr:row>59</xdr:row>
      <xdr:rowOff>93678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84805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161230</xdr:rowOff>
    </xdr:from>
    <xdr:to>
      <xdr:col>73</xdr:col>
      <xdr:colOff>44450</xdr:colOff>
      <xdr:row>59</xdr:row>
      <xdr:rowOff>91380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166975</xdr:rowOff>
    </xdr:from>
    <xdr:to>
      <xdr:col>68</xdr:col>
      <xdr:colOff>203200</xdr:colOff>
      <xdr:row>59</xdr:row>
      <xdr:rowOff>97125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107302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169273</xdr:rowOff>
    </xdr:from>
    <xdr:to>
      <xdr:col>64</xdr:col>
      <xdr:colOff>152400</xdr:colOff>
      <xdr:row>59</xdr:row>
      <xdr:rowOff>99423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109600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前年度比に対し１．２ポイント増加はしたが、引き続き類似団体平均を下回っている状況である。増加した理由としては小学校長寿命化改良工事費を含む元利償還金に開始が</a:t>
          </a:r>
          <a:r>
            <a:rPr kumimoji="1" lang="en-US" altLang="ja-JP" sz="800">
              <a:latin typeface="ＭＳ Ｐゴシック" panose="020B0600070205080204" pitchFamily="50" charset="-128"/>
              <a:ea typeface="ＭＳ Ｐゴシック" panose="020B0600070205080204" pitchFamily="50" charset="-128"/>
            </a:rPr>
            <a:t>34,748</a:t>
          </a:r>
          <a:r>
            <a:rPr kumimoji="1" lang="ja-JP" altLang="en-US" sz="800">
              <a:latin typeface="ＭＳ Ｐゴシック" panose="020B0600070205080204" pitchFamily="50" charset="-128"/>
              <a:ea typeface="ＭＳ Ｐゴシック" panose="020B0600070205080204" pitchFamily="50" charset="-128"/>
            </a:rPr>
            <a:t>千円、利子償還金の開始</a:t>
          </a:r>
          <a:r>
            <a:rPr kumimoji="1" lang="en-US" altLang="ja-JP" sz="800">
              <a:latin typeface="ＭＳ Ｐゴシック" panose="020B0600070205080204" pitchFamily="50" charset="-128"/>
              <a:ea typeface="ＭＳ Ｐゴシック" panose="020B0600070205080204" pitchFamily="50" charset="-128"/>
            </a:rPr>
            <a:t>11,896</a:t>
          </a:r>
          <a:r>
            <a:rPr kumimoji="1" lang="ja-JP" altLang="en-US" sz="800">
              <a:latin typeface="ＭＳ Ｐゴシック" panose="020B0600070205080204" pitchFamily="50" charset="-128"/>
              <a:ea typeface="ＭＳ Ｐゴシック" panose="020B0600070205080204" pitchFamily="50" charset="-128"/>
            </a:rPr>
            <a:t>千円の影響として考えられる。</a:t>
          </a:r>
        </a:p>
        <a:p>
          <a:r>
            <a:rPr kumimoji="1" lang="ja-JP" altLang="en-US" sz="800">
              <a:latin typeface="ＭＳ Ｐゴシック" panose="020B0600070205080204" pitchFamily="50" charset="-128"/>
              <a:ea typeface="ＭＳ Ｐゴシック" panose="020B0600070205080204" pitchFamily="50" charset="-128"/>
            </a:rPr>
            <a:t>　今後についても、公共施設の更新等により多額の起債を発行するため、比率が上昇する可能性が高い。現在の社会情勢や当市の財政状況を鑑み、緊急度・住民ニーズを的確に把握した事業選択をすることで起債の有効活用をし、起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120142</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63792"/>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35069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20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120142</xdr:rowOff>
    </xdr:from>
    <xdr:to>
      <xdr:col>81</xdr:col>
      <xdr:colOff>133350</xdr:colOff>
      <xdr:row>37</xdr:row>
      <xdr:rowOff>120142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6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25908</xdr:rowOff>
    </xdr:from>
    <xdr:to>
      <xdr:col>81</xdr:col>
      <xdr:colOff>44450</xdr:colOff>
      <xdr:row>38</xdr:row>
      <xdr:rowOff>141732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54100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71882</xdr:rowOff>
    </xdr:from>
    <xdr:to>
      <xdr:col>77</xdr:col>
      <xdr:colOff>44450</xdr:colOff>
      <xdr:row>38</xdr:row>
      <xdr:rowOff>25908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4155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127508</xdr:rowOff>
    </xdr:from>
    <xdr:to>
      <xdr:col>72</xdr:col>
      <xdr:colOff>203200</xdr:colOff>
      <xdr:row>37</xdr:row>
      <xdr:rowOff>71882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2997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79248</xdr:rowOff>
    </xdr:from>
    <xdr:to>
      <xdr:col>68</xdr:col>
      <xdr:colOff>152400</xdr:colOff>
      <xdr:row>36</xdr:row>
      <xdr:rowOff>127508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2514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146558</xdr:rowOff>
    </xdr:from>
    <xdr:to>
      <xdr:col>77</xdr:col>
      <xdr:colOff>95250</xdr:colOff>
      <xdr:row>38</xdr:row>
      <xdr:rowOff>76708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86885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21082</xdr:rowOff>
    </xdr:from>
    <xdr:to>
      <xdr:col>73</xdr:col>
      <xdr:colOff>44450</xdr:colOff>
      <xdr:row>37</xdr:row>
      <xdr:rowOff>122682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132859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76708</xdr:rowOff>
    </xdr:from>
    <xdr:to>
      <xdr:col>68</xdr:col>
      <xdr:colOff>203200</xdr:colOff>
      <xdr:row>37</xdr:row>
      <xdr:rowOff>6858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17035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01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28448</xdr:rowOff>
    </xdr:from>
    <xdr:to>
      <xdr:col>64</xdr:col>
      <xdr:colOff>152400</xdr:colOff>
      <xdr:row>36</xdr:row>
      <xdr:rowOff>130048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140225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前年度と比較して８．３ポイント増加し、３７．１％となった。主な要因としては小学校長寿命化等の地方債借入の増加及び基金の減少が要因としてが考えられる。</a:t>
          </a:r>
        </a:p>
        <a:p>
          <a:r>
            <a:rPr kumimoji="1" lang="ja-JP" altLang="en-US" sz="800">
              <a:latin typeface="ＭＳ Ｐゴシック" panose="020B0600070205080204" pitchFamily="50" charset="-128"/>
              <a:ea typeface="ＭＳ Ｐゴシック" panose="020B0600070205080204" pitchFamily="50" charset="-128"/>
            </a:rPr>
            <a:t>　将来世代への負担を軽減するため、「プライマリーバランス黒字の堅持」を目標として掲げて実行してきたが、今後については、公共施設総合管理計画及び公共施設推進プランに基づき、公共施設に係る大規模事業を進める予定であり、比率が上昇することが見込まれる。現在の社会情勢や当市の財政状況を鑑み、緊急度・住民ニーズを的確に把握した事業選択をすることで起債の有効活用を図るとともに、自主財源の規模に応じ、身の丈に合った財政運営を堅持し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18339</xdr:rowOff>
    </xdr:from>
    <xdr:to>
      <xdr:col>81</xdr:col>
      <xdr:colOff>44450</xdr:colOff>
      <xdr:row>15</xdr:row>
      <xdr:rowOff>58395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90089"/>
          <a:ext cx="8382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156007</xdr:rowOff>
    </xdr:from>
    <xdr:to>
      <xdr:col>77</xdr:col>
      <xdr:colOff>44450</xdr:colOff>
      <xdr:row>15</xdr:row>
      <xdr:rowOff>18339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55630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146837</xdr:rowOff>
    </xdr:from>
    <xdr:to>
      <xdr:col>72</xdr:col>
      <xdr:colOff>203200</xdr:colOff>
      <xdr:row>14</xdr:row>
      <xdr:rowOff>156007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47137"/>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140564</xdr:rowOff>
    </xdr:from>
    <xdr:to>
      <xdr:col>68</xdr:col>
      <xdr:colOff>152400</xdr:colOff>
      <xdr:row>14</xdr:row>
      <xdr:rowOff>146837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40864"/>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7595</xdr:rowOff>
    </xdr:from>
    <xdr:to>
      <xdr:col>81</xdr:col>
      <xdr:colOff>95250</xdr:colOff>
      <xdr:row>15</xdr:row>
      <xdr:rowOff>109195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151122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5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138989</xdr:rowOff>
    </xdr:from>
    <xdr:to>
      <xdr:col>77</xdr:col>
      <xdr:colOff>95250</xdr:colOff>
      <xdr:row>15</xdr:row>
      <xdr:rowOff>69139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53916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2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105207</xdr:rowOff>
    </xdr:from>
    <xdr:to>
      <xdr:col>73</xdr:col>
      <xdr:colOff>44450</xdr:colOff>
      <xdr:row>15</xdr:row>
      <xdr:rowOff>35357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20134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9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96037</xdr:rowOff>
    </xdr:from>
    <xdr:to>
      <xdr:col>68</xdr:col>
      <xdr:colOff>203200</xdr:colOff>
      <xdr:row>15</xdr:row>
      <xdr:rowOff>26187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36364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6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89764</xdr:rowOff>
    </xdr:from>
    <xdr:to>
      <xdr:col>64</xdr:col>
      <xdr:colOff>152400</xdr:colOff>
      <xdr:row>15</xdr:row>
      <xdr:rowOff>19914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30091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5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49,041
44,421
13.11
21,082,912
20,254,020
748,875
10,330,030
10,044,114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類似団体平均と比較すると、人件費にかかる経常収支比率は低い水準にある。</a:t>
          </a:r>
          <a:endParaRPr lang="ja-JP" altLang="ja-JP" sz="1000">
            <a:effectLst/>
          </a:endParaRPr>
        </a:p>
        <a:p>
          <a:r>
            <a:rPr kumimoji="1" lang="ja-JP" altLang="ja-JP" sz="800">
              <a:solidFill>
                <a:schemeClr val="dk1"/>
              </a:solidFill>
              <a:effectLst/>
              <a:latin typeface="+mn-lt"/>
              <a:ea typeface="+mn-ea"/>
              <a:cs typeface="+mn-cs"/>
            </a:rPr>
            <a:t>　この要因は、早期から「組織構造改革」や「アウトソーシング戦略」により行政のスリム化を推進し、人件費削減に着手してきたためである。</a:t>
          </a:r>
          <a:endParaRPr lang="ja-JP" altLang="ja-JP" sz="1000">
            <a:effectLst/>
          </a:endParaRPr>
        </a:p>
        <a:p>
          <a:r>
            <a:rPr kumimoji="1" lang="ja-JP" altLang="ja-JP" sz="800">
              <a:solidFill>
                <a:schemeClr val="dk1"/>
              </a:solidFill>
              <a:effectLst/>
              <a:latin typeface="+mn-lt"/>
              <a:ea typeface="+mn-ea"/>
              <a:cs typeface="+mn-cs"/>
            </a:rPr>
            <a:t>　その反面、民間委託等により職員人件費等から委託料（物件費）へシフトしていることに加え、本市においては、ごみ処理業務を一部事務組合が、消防業務を広域連合が行っていることにより人件費相当分の負担金も発生しているため、人件費関連費用を総合的にとらえ、更なる効率的・効果的な財政運営を図っ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123190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81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153670</xdr:rowOff>
    </xdr:from>
    <xdr:to>
      <xdr:col>19</xdr:col>
      <xdr:colOff>187325</xdr:colOff>
      <xdr:row>33</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1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153670</xdr:rowOff>
    </xdr:from>
    <xdr:to>
      <xdr:col>15</xdr:col>
      <xdr:colOff>98425</xdr:colOff>
      <xdr:row>34</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1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0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72390</xdr:rowOff>
    </xdr:from>
    <xdr:to>
      <xdr:col>24</xdr:col>
      <xdr:colOff>76200</xdr:colOff>
      <xdr:row>34</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102870</xdr:rowOff>
    </xdr:from>
    <xdr:to>
      <xdr:col>15</xdr:col>
      <xdr:colOff>149225</xdr:colOff>
      <xdr:row>34</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物件費にかかる経常収支比率が高くなっているのは、高浜市構造改革推進検討委員会報告書に基づき、業務の民間委託・指定管理者制度を推進したことにより、職員人件費等から委託費（物件費）へのシフトが起きているためである。このことは、経常収支比率に占める人件費の割合が類似団体平均と比べても低い水準であるということにも現れている。</a:t>
          </a:r>
          <a:endParaRPr lang="ja-JP" altLang="ja-JP" sz="1000">
            <a:effectLst/>
          </a:endParaRPr>
        </a:p>
        <a:p>
          <a:r>
            <a:rPr kumimoji="1" lang="ja-JP" altLang="ja-JP" sz="800">
              <a:solidFill>
                <a:schemeClr val="dk1"/>
              </a:solidFill>
              <a:effectLst/>
              <a:latin typeface="+mn-lt"/>
              <a:ea typeface="+mn-ea"/>
              <a:cs typeface="+mn-cs"/>
            </a:rPr>
            <a:t>　今後も引き続き、人件費や物件費等を総合的にとらえ、さらなる効率的・効果的な行財政運営を図っていく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104140</xdr:rowOff>
    </xdr:from>
    <xdr:to>
      <xdr:col>82</xdr:col>
      <xdr:colOff>107950</xdr:colOff>
      <xdr:row>21</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33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39370</xdr:rowOff>
    </xdr:from>
    <xdr:to>
      <xdr:col>78</xdr:col>
      <xdr:colOff>69850</xdr:colOff>
      <xdr:row>21</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63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8890</xdr:rowOff>
    </xdr:from>
    <xdr:to>
      <xdr:col>73</xdr:col>
      <xdr:colOff>180975</xdr:colOff>
      <xdr:row>21</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09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58420</xdr:rowOff>
    </xdr:from>
    <xdr:to>
      <xdr:col>69</xdr:col>
      <xdr:colOff>92075</xdr:colOff>
      <xdr:row>21</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87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53340</xdr:rowOff>
    </xdr:from>
    <xdr:to>
      <xdr:col>82</xdr:col>
      <xdr:colOff>158750</xdr:colOff>
      <xdr:row>20</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133367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160020</xdr:rowOff>
    </xdr:from>
    <xdr:to>
      <xdr:col>78</xdr:col>
      <xdr:colOff>120650</xdr:colOff>
      <xdr:row>21</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74947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7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11430</xdr:rowOff>
    </xdr:from>
    <xdr:to>
      <xdr:col>74</xdr:col>
      <xdr:colOff>31750</xdr:colOff>
      <xdr:row>21</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9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129540</xdr:rowOff>
    </xdr:from>
    <xdr:to>
      <xdr:col>69</xdr:col>
      <xdr:colOff>142875</xdr:colOff>
      <xdr:row>21</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昨年度より比率が減少したが、引き続き類似団体中最下位となった。</a:t>
          </a:r>
        </a:p>
        <a:p>
          <a:r>
            <a:rPr kumimoji="1" lang="ja-JP" altLang="en-US" sz="800">
              <a:latin typeface="ＭＳ Ｐゴシック" panose="020B0600070205080204" pitchFamily="50" charset="-128"/>
              <a:ea typeface="ＭＳ Ｐゴシック" panose="020B0600070205080204" pitchFamily="50" charset="-128"/>
            </a:rPr>
            <a:t>　要因としては、障害福祉の充実を図ることに比例して、障害福祉サービス等給付費や障害児給付費が年々増加していることが考えられる。</a:t>
          </a:r>
        </a:p>
        <a:p>
          <a:r>
            <a:rPr kumimoji="1" lang="ja-JP" altLang="en-US" sz="800">
              <a:latin typeface="ＭＳ Ｐゴシック" panose="020B0600070205080204" pitchFamily="50" charset="-128"/>
              <a:ea typeface="ＭＳ Ｐゴシック" panose="020B0600070205080204" pitchFamily="50" charset="-128"/>
            </a:rPr>
            <a:t>　今後も増加傾向となる可能性が高いが、受益と負担のバランスを考慮していくことで、事業の選択と集中を図り、効果的な財政運営を図っていく。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59</xdr:row>
      <xdr:rowOff>140607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8472"/>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112684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140607</xdr:rowOff>
    </xdr:from>
    <xdr:to>
      <xdr:col>24</xdr:col>
      <xdr:colOff>114300</xdr:colOff>
      <xdr:row>59</xdr:row>
      <xdr:rowOff>140607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25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132443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56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60</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21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7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01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169834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81643</xdr:rowOff>
    </xdr:from>
    <xdr:to>
      <xdr:col>20</xdr:col>
      <xdr:colOff>38100</xdr:colOff>
      <xdr:row>61</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155122</xdr:rowOff>
    </xdr:from>
    <xdr:to>
      <xdr:col>15</xdr:col>
      <xdr:colOff>149225</xdr:colOff>
      <xdr:row>60</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その他に係る経常収支比率は、昨年度と比べ０．</a:t>
          </a:r>
          <a:r>
            <a:rPr kumimoji="1" lang="ja-JP" altLang="en-US" sz="800">
              <a:solidFill>
                <a:schemeClr val="dk1"/>
              </a:solidFill>
              <a:effectLst/>
              <a:latin typeface="+mn-lt"/>
              <a:ea typeface="+mn-ea"/>
              <a:cs typeface="+mn-cs"/>
            </a:rPr>
            <a:t>６</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しており、類似団体平均を</a:t>
          </a:r>
          <a:r>
            <a:rPr kumimoji="1" lang="ja-JP" altLang="en-US" sz="800">
              <a:solidFill>
                <a:schemeClr val="dk1"/>
              </a:solidFill>
              <a:effectLst/>
              <a:latin typeface="+mn-lt"/>
              <a:ea typeface="+mn-ea"/>
              <a:cs typeface="+mn-cs"/>
            </a:rPr>
            <a:t>３</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ポイント下回っている。この主な要因は、令和元年度に公共下水道事業特別会計が企業会計へ移行したことに伴い、繰出金が減少したことによるものと考えられる。</a:t>
          </a:r>
          <a:endParaRPr lang="ja-JP" altLang="ja-JP" sz="1000">
            <a:effectLst/>
          </a:endParaRPr>
        </a:p>
        <a:p>
          <a:r>
            <a:rPr kumimoji="1" lang="ja-JP" altLang="ja-JP" sz="800">
              <a:solidFill>
                <a:schemeClr val="dk1"/>
              </a:solidFill>
              <a:effectLst/>
              <a:latin typeface="+mn-lt"/>
              <a:ea typeface="+mn-ea"/>
              <a:cs typeface="+mn-cs"/>
            </a:rPr>
            <a:t>　今後も、繰出金の適正化を図ることにより普通会計への負担を減らしていくよう努めていく。</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232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09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309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96520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54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xdr:rowOff>
    </xdr:from>
    <xdr:to>
      <xdr:col>78</xdr:col>
      <xdr:colOff>120650</xdr:colOff>
      <xdr:row>54</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127017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前年度から１．６ポイント</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の２</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となり、類似団体平均、全国平均および愛知県平均を上回っている。これは、当市において、ごみ処理業務を一部事務組合で、消防業務を広域連合で行っていることや、民間移譲した旧市立病院の運営をしている医療法人への運営費補助を行っていることに加えて、令和元年度より公共下水道事業特別会計が企業会計へと移行したことに伴う補助金の増が要因となっている。</a:t>
          </a:r>
          <a:endParaRPr lang="ja-JP" altLang="ja-JP" sz="1000">
            <a:effectLst/>
          </a:endParaRPr>
        </a:p>
        <a:p>
          <a:r>
            <a:rPr kumimoji="1" lang="ja-JP" altLang="ja-JP" sz="800">
              <a:solidFill>
                <a:schemeClr val="dk1"/>
              </a:solidFill>
              <a:effectLst/>
              <a:latin typeface="+mn-lt"/>
              <a:ea typeface="+mn-ea"/>
              <a:cs typeface="+mn-cs"/>
            </a:rPr>
            <a:t>　組合等への補助経費が大半を占めており、各補助対象の財政運営による影響が大きいが、不要不急・役割を果たした補助金などについては、予算カットや廃止を検討するなど、できる限りコスト削減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421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421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6238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昨年度より０．</a:t>
          </a:r>
          <a:r>
            <a:rPr kumimoji="1" lang="ja-JP" altLang="en-US" sz="800">
              <a:solidFill>
                <a:schemeClr val="dk1"/>
              </a:solidFill>
              <a:effectLst/>
              <a:latin typeface="+mn-lt"/>
              <a:ea typeface="+mn-ea"/>
              <a:cs typeface="+mn-cs"/>
            </a:rPr>
            <a:t>７</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引き続き類似団体内において低い水準となった。</a:t>
          </a:r>
          <a:endParaRPr lang="ja-JP" altLang="ja-JP" sz="1000">
            <a:effectLst/>
          </a:endParaRPr>
        </a:p>
        <a:p>
          <a:r>
            <a:rPr kumimoji="1" lang="ja-JP" altLang="ja-JP" sz="800">
              <a:solidFill>
                <a:schemeClr val="dk1"/>
              </a:solidFill>
              <a:effectLst/>
              <a:latin typeface="+mn-lt"/>
              <a:ea typeface="+mn-ea"/>
              <a:cs typeface="+mn-cs"/>
            </a:rPr>
            <a:t>これは、新規地方債の発行を抑制されてきたことや、過去の大規模事業の地方債償還終了に伴う元金償還の減によるものが大きな要因となっている。</a:t>
          </a:r>
          <a:endParaRPr lang="ja-JP" altLang="ja-JP" sz="1000">
            <a:effectLst/>
          </a:endParaRPr>
        </a:p>
        <a:p>
          <a:r>
            <a:rPr kumimoji="1" lang="ja-JP" altLang="ja-JP" sz="800">
              <a:solidFill>
                <a:schemeClr val="dk1"/>
              </a:solidFill>
              <a:effectLst/>
              <a:latin typeface="+mn-lt"/>
              <a:ea typeface="+mn-ea"/>
              <a:cs typeface="+mn-cs"/>
            </a:rPr>
            <a:t>　しかし、今後は、公共施設の更新等により、多額の起債の発行を予定しており、公債費が増加していくことを見込んでいる。財源を確保するために、起債の有効活用をしていくが、緊急度・住民ニーズを的確に把握した事業選択により、起債に大きく頼ることのない財政運営に努め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149860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83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149860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684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161290</xdr:rowOff>
    </xdr:from>
    <xdr:to>
      <xdr:col>11</xdr:col>
      <xdr:colOff>9525</xdr:colOff>
      <xdr:row>73</xdr:row>
      <xdr:rowOff>168910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677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118110</xdr:rowOff>
    </xdr:from>
    <xdr:to>
      <xdr:col>11</xdr:col>
      <xdr:colOff>60325</xdr:colOff>
      <xdr:row>74</xdr:row>
      <xdr:rowOff>48260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58437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110490</xdr:rowOff>
    </xdr:from>
    <xdr:to>
      <xdr:col>6</xdr:col>
      <xdr:colOff>171450</xdr:colOff>
      <xdr:row>74</xdr:row>
      <xdr:rowOff>40640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公債費を除く経費に係る経常収支比率は類似団体平均を上回っている。これは、主に類似団体中で高い数値を示す「扶助費」と「物件費」によるものである。</a:t>
          </a:r>
          <a:endParaRPr lang="ja-JP" altLang="ja-JP" sz="1000">
            <a:effectLst/>
          </a:endParaRPr>
        </a:p>
        <a:p>
          <a:r>
            <a:rPr kumimoji="1" lang="ja-JP" altLang="ja-JP" sz="800">
              <a:solidFill>
                <a:schemeClr val="dk1"/>
              </a:solidFill>
              <a:effectLst/>
              <a:latin typeface="+mn-lt"/>
              <a:ea typeface="+mn-ea"/>
              <a:cs typeface="+mn-cs"/>
            </a:rPr>
            <a:t>　物件費は、業務の民間委託等、行政の効率化を早期より取り組んだ結果、経常経費化している。</a:t>
          </a:r>
          <a:endParaRPr lang="ja-JP" altLang="ja-JP" sz="1000">
            <a:effectLst/>
          </a:endParaRPr>
        </a:p>
        <a:p>
          <a:r>
            <a:rPr kumimoji="1" lang="ja-JP" altLang="ja-JP" sz="800">
              <a:solidFill>
                <a:schemeClr val="dk1"/>
              </a:solidFill>
              <a:effectLst/>
              <a:latin typeface="+mn-lt"/>
              <a:ea typeface="+mn-ea"/>
              <a:cs typeface="+mn-cs"/>
            </a:rPr>
            <a:t>　負担金は、一部事務組合の所有する施設維持や老朽化対策により、圧縮が困難な状況にある。更に、他自治体同様、増大する扶助費の影響で、経常経費の抑制はますます困難な状況にある。</a:t>
          </a:r>
          <a:endParaRPr lang="ja-JP" altLang="ja-JP" sz="1000">
            <a:effectLst/>
          </a:endParaRPr>
        </a:p>
        <a:p>
          <a:r>
            <a:rPr kumimoji="1" lang="ja-JP" altLang="ja-JP" sz="800">
              <a:solidFill>
                <a:schemeClr val="dk1"/>
              </a:solidFill>
              <a:effectLst/>
              <a:latin typeface="+mn-lt"/>
              <a:ea typeface="+mn-ea"/>
              <a:cs typeface="+mn-cs"/>
            </a:rPr>
            <a:t>　しかしながら、事業の統廃合などコスト削減に努めることにより、健全な財政運営に努めていく。</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29845</xdr:rowOff>
    </xdr:from>
    <xdr:to>
      <xdr:col>82</xdr:col>
      <xdr:colOff>107950</xdr:colOff>
      <xdr:row>79</xdr:row>
      <xdr:rowOff>132714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5695"/>
          <a:ext cx="0" cy="113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104791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4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132714</xdr:rowOff>
    </xdr:from>
    <xdr:to>
      <xdr:col>82</xdr:col>
      <xdr:colOff>196850</xdr:colOff>
      <xdr:row>79</xdr:row>
      <xdr:rowOff>132714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7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116222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29845</xdr:rowOff>
    </xdr:from>
    <xdr:to>
      <xdr:col>82</xdr:col>
      <xdr:colOff>196850</xdr:colOff>
      <xdr:row>73</xdr:row>
      <xdr:rowOff>29845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52705</xdr:rowOff>
    </xdr:from>
    <xdr:to>
      <xdr:col>82</xdr:col>
      <xdr:colOff>107950</xdr:colOff>
      <xdr:row>80</xdr:row>
      <xdr:rowOff>29845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25805"/>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64136</xdr:rowOff>
    </xdr:from>
    <xdr:to>
      <xdr:col>78</xdr:col>
      <xdr:colOff>69850</xdr:colOff>
      <xdr:row>80</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086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70485</xdr:rowOff>
    </xdr:from>
    <xdr:to>
      <xdr:col>78</xdr:col>
      <xdr:colOff>120650</xdr:colOff>
      <xdr:row>76</xdr:row>
      <xdr:rowOff>636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10812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69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64136</xdr:rowOff>
    </xdr:from>
    <xdr:to>
      <xdr:col>73</xdr:col>
      <xdr:colOff>180975</xdr:colOff>
      <xdr:row>79</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08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167640</xdr:rowOff>
    </xdr:from>
    <xdr:to>
      <xdr:col>74</xdr:col>
      <xdr:colOff>31750</xdr:colOff>
      <xdr:row>75</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29845</xdr:rowOff>
    </xdr:from>
    <xdr:to>
      <xdr:col>69</xdr:col>
      <xdr:colOff>92075</xdr:colOff>
      <xdr:row>79</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02945"/>
          <a:ext cx="889000" cy="2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xdr:rowOff>
    </xdr:from>
    <xdr:to>
      <xdr:col>69</xdr:col>
      <xdr:colOff>142875</xdr:colOff>
      <xdr:row>74</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xdr:rowOff>
    </xdr:from>
    <xdr:to>
      <xdr:col>82</xdr:col>
      <xdr:colOff>158750</xdr:colOff>
      <xdr:row>78</xdr:row>
      <xdr:rowOff>103505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145432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150495</xdr:rowOff>
    </xdr:from>
    <xdr:to>
      <xdr:col>78</xdr:col>
      <xdr:colOff>120650</xdr:colOff>
      <xdr:row>80</xdr:row>
      <xdr:rowOff>80645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65422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8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13336</xdr:rowOff>
    </xdr:from>
    <xdr:to>
      <xdr:col>74</xdr:col>
      <xdr:colOff>31750</xdr:colOff>
      <xdr:row>79</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99713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150495</xdr:rowOff>
    </xdr:from>
    <xdr:to>
      <xdr:col>65</xdr:col>
      <xdr:colOff>53975</xdr:colOff>
      <xdr:row>78</xdr:row>
      <xdr:rowOff>80645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65422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34036</xdr:rowOff>
    </xdr:from>
    <xdr:to>
      <xdr:col>29</xdr:col>
      <xdr:colOff>127000</xdr:colOff>
      <xdr:row>19</xdr:row>
      <xdr:rowOff>6397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9061"/>
          <a:ext cx="0" cy="1172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6397</xdr:rowOff>
    </xdr:from>
    <xdr:to>
      <xdr:col>30</xdr:col>
      <xdr:colOff>25400</xdr:colOff>
      <xdr:row>19</xdr:row>
      <xdr:rowOff>6397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1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120413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34036</xdr:rowOff>
    </xdr:from>
    <xdr:to>
      <xdr:col>30</xdr:col>
      <xdr:colOff>25400</xdr:colOff>
      <xdr:row>12</xdr:row>
      <xdr:rowOff>34036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6397</xdr:rowOff>
    </xdr:from>
    <xdr:to>
      <xdr:col>29</xdr:col>
      <xdr:colOff>127000</xdr:colOff>
      <xdr:row>19</xdr:row>
      <xdr:rowOff>49635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1572"/>
          <a:ext cx="6477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114520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6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97993</xdr:rowOff>
    </xdr:from>
    <xdr:to>
      <xdr:col>29</xdr:col>
      <xdr:colOff>177800</xdr:colOff>
      <xdr:row>16</xdr:row>
      <xdr:rowOff>28143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73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49635</xdr:rowOff>
    </xdr:from>
    <xdr:to>
      <xdr:col>26</xdr:col>
      <xdr:colOff>50800</xdr:colOff>
      <xdr:row>19</xdr:row>
      <xdr:rowOff>53946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4810"/>
          <a:ext cx="698500" cy="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9460</xdr:rowOff>
    </xdr:from>
    <xdr:to>
      <xdr:col>26</xdr:col>
      <xdr:colOff>101600</xdr:colOff>
      <xdr:row>16</xdr:row>
      <xdr:rowOff>111060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0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121237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6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53946</xdr:rowOff>
    </xdr:from>
    <xdr:to>
      <xdr:col>22</xdr:col>
      <xdr:colOff>114300</xdr:colOff>
      <xdr:row>19</xdr:row>
      <xdr:rowOff>64070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9121"/>
          <a:ext cx="698500" cy="1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38350</xdr:rowOff>
    </xdr:from>
    <xdr:to>
      <xdr:col>22</xdr:col>
      <xdr:colOff>165100</xdr:colOff>
      <xdr:row>16</xdr:row>
      <xdr:rowOff>139950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29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150127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9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64070</xdr:rowOff>
    </xdr:from>
    <xdr:to>
      <xdr:col>18</xdr:col>
      <xdr:colOff>177800</xdr:colOff>
      <xdr:row>19</xdr:row>
      <xdr:rowOff>66672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9245"/>
          <a:ext cx="698500" cy="2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56355</xdr:rowOff>
    </xdr:from>
    <xdr:to>
      <xdr:col>19</xdr:col>
      <xdr:colOff>38100</xdr:colOff>
      <xdr:row>16</xdr:row>
      <xdr:rowOff>157955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7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94760</xdr:rowOff>
    </xdr:from>
    <xdr:to>
      <xdr:col>15</xdr:col>
      <xdr:colOff>101600</xdr:colOff>
      <xdr:row>17</xdr:row>
      <xdr:rowOff>24910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5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35087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5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127047</xdr:rowOff>
    </xdr:from>
    <xdr:to>
      <xdr:col>29</xdr:col>
      <xdr:colOff>177800</xdr:colOff>
      <xdr:row>19</xdr:row>
      <xdr:rowOff>57197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35624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170285</xdr:rowOff>
    </xdr:from>
    <xdr:to>
      <xdr:col>26</xdr:col>
      <xdr:colOff>101600</xdr:colOff>
      <xdr:row>19</xdr:row>
      <xdr:rowOff>100435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85212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0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3146</xdr:rowOff>
    </xdr:from>
    <xdr:to>
      <xdr:col>22</xdr:col>
      <xdr:colOff>165100</xdr:colOff>
      <xdr:row>19</xdr:row>
      <xdr:rowOff>104746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89523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13270</xdr:rowOff>
    </xdr:from>
    <xdr:to>
      <xdr:col>19</xdr:col>
      <xdr:colOff>38100</xdr:colOff>
      <xdr:row>19</xdr:row>
      <xdr:rowOff>114870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15872</xdr:rowOff>
    </xdr:from>
    <xdr:to>
      <xdr:col>15</xdr:col>
      <xdr:colOff>101600</xdr:colOff>
      <xdr:row>19</xdr:row>
      <xdr:rowOff>117472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102249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193000</xdr:rowOff>
    </xdr:from>
    <xdr:to>
      <xdr:col>29</xdr:col>
      <xdr:colOff>127000</xdr:colOff>
      <xdr:row>37</xdr:row>
      <xdr:rowOff>211419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17700"/>
          <a:ext cx="647700" cy="1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211419</xdr:rowOff>
    </xdr:from>
    <xdr:to>
      <xdr:col>26</xdr:col>
      <xdr:colOff>50800</xdr:colOff>
      <xdr:row>37</xdr:row>
      <xdr:rowOff>287314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336119"/>
          <a:ext cx="6985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287314</xdr:rowOff>
    </xdr:from>
    <xdr:to>
      <xdr:col>22</xdr:col>
      <xdr:colOff>114300</xdr:colOff>
      <xdr:row>38</xdr:row>
      <xdr:rowOff>78766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12014"/>
          <a:ext cx="698500" cy="13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78766</xdr:rowOff>
    </xdr:from>
    <xdr:to>
      <xdr:col>18</xdr:col>
      <xdr:colOff>177800</xdr:colOff>
      <xdr:row>38</xdr:row>
      <xdr:rowOff>114950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46366"/>
          <a:ext cx="6985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142200</xdr:rowOff>
    </xdr:from>
    <xdr:to>
      <xdr:col>29</xdr:col>
      <xdr:colOff>177800</xdr:colOff>
      <xdr:row>37</xdr:row>
      <xdr:rowOff>243800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6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50777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7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160619</xdr:rowOff>
    </xdr:from>
    <xdr:to>
      <xdr:col>26</xdr:col>
      <xdr:colOff>101600</xdr:colOff>
      <xdr:row>37</xdr:row>
      <xdr:rowOff>262219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8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246996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71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236514</xdr:rowOff>
    </xdr:from>
    <xdr:to>
      <xdr:col>22</xdr:col>
      <xdr:colOff>165100</xdr:colOff>
      <xdr:row>37</xdr:row>
      <xdr:rowOff>338114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61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322891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4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27966</xdr:rowOff>
    </xdr:from>
    <xdr:to>
      <xdr:col>19</xdr:col>
      <xdr:colOff>38100</xdr:colOff>
      <xdr:row>38</xdr:row>
      <xdr:rowOff>129566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114343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64150</xdr:rowOff>
    </xdr:from>
    <xdr:to>
      <xdr:col>15</xdr:col>
      <xdr:colOff>101600</xdr:colOff>
      <xdr:row>38</xdr:row>
      <xdr:rowOff>165750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3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150527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49,041
44,421
13.11
21,082,912
20,254,020
748,875
10,330,030
10,044,114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14757</xdr:rowOff>
    </xdr:from>
    <xdr:to>
      <xdr:col>24</xdr:col>
      <xdr:colOff>63500</xdr:colOff>
      <xdr:row>38</xdr:row>
      <xdr:rowOff>53277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9857"/>
          <a:ext cx="8382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51409</xdr:rowOff>
    </xdr:from>
    <xdr:to>
      <xdr:col>19</xdr:col>
      <xdr:colOff>177800</xdr:colOff>
      <xdr:row>38</xdr:row>
      <xdr:rowOff>53277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66509"/>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51409</xdr:rowOff>
    </xdr:from>
    <xdr:to>
      <xdr:col>15</xdr:col>
      <xdr:colOff>50800</xdr:colOff>
      <xdr:row>38</xdr:row>
      <xdr:rowOff>62712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6509"/>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62712</xdr:rowOff>
    </xdr:from>
    <xdr:to>
      <xdr:col>10</xdr:col>
      <xdr:colOff>114300</xdr:colOff>
      <xdr:row>38</xdr:row>
      <xdr:rowOff>71234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7812"/>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135407</xdr:rowOff>
    </xdr:from>
    <xdr:to>
      <xdr:col>24</xdr:col>
      <xdr:colOff>114300</xdr:colOff>
      <xdr:row>38</xdr:row>
      <xdr:rowOff>65557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50334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2477</xdr:rowOff>
    </xdr:from>
    <xdr:to>
      <xdr:col>20</xdr:col>
      <xdr:colOff>38100</xdr:colOff>
      <xdr:row>38</xdr:row>
      <xdr:rowOff>104077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95204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609</xdr:rowOff>
    </xdr:from>
    <xdr:to>
      <xdr:col>15</xdr:col>
      <xdr:colOff>101600</xdr:colOff>
      <xdr:row>38</xdr:row>
      <xdr:rowOff>102209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93336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11912</xdr:rowOff>
    </xdr:from>
    <xdr:to>
      <xdr:col>10</xdr:col>
      <xdr:colOff>165100</xdr:colOff>
      <xdr:row>38</xdr:row>
      <xdr:rowOff>113512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104639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20434</xdr:rowOff>
    </xdr:from>
    <xdr:to>
      <xdr:col>6</xdr:col>
      <xdr:colOff>38100</xdr:colOff>
      <xdr:row>38</xdr:row>
      <xdr:rowOff>122034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113161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45654</xdr:rowOff>
    </xdr:from>
    <xdr:to>
      <xdr:col>24</xdr:col>
      <xdr:colOff>63500</xdr:colOff>
      <xdr:row>58</xdr:row>
      <xdr:rowOff>79563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9754"/>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68285</xdr:rowOff>
    </xdr:from>
    <xdr:to>
      <xdr:col>19</xdr:col>
      <xdr:colOff>177800</xdr:colOff>
      <xdr:row>58</xdr:row>
      <xdr:rowOff>79563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12385"/>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63607</xdr:rowOff>
    </xdr:from>
    <xdr:to>
      <xdr:col>15</xdr:col>
      <xdr:colOff>50800</xdr:colOff>
      <xdr:row>58</xdr:row>
      <xdr:rowOff>68285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7707"/>
          <a:ext cx="889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63607</xdr:rowOff>
    </xdr:from>
    <xdr:to>
      <xdr:col>10</xdr:col>
      <xdr:colOff>114300</xdr:colOff>
      <xdr:row>58</xdr:row>
      <xdr:rowOff>88532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7707"/>
          <a:ext cx="889000" cy="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166304</xdr:rowOff>
    </xdr:from>
    <xdr:to>
      <xdr:col>24</xdr:col>
      <xdr:colOff>114300</xdr:colOff>
      <xdr:row>58</xdr:row>
      <xdr:rowOff>96454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81231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28763</xdr:rowOff>
    </xdr:from>
    <xdr:to>
      <xdr:col>20</xdr:col>
      <xdr:colOff>38100</xdr:colOff>
      <xdr:row>58</xdr:row>
      <xdr:rowOff>130363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121490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17485</xdr:rowOff>
    </xdr:from>
    <xdr:to>
      <xdr:col>15</xdr:col>
      <xdr:colOff>101600</xdr:colOff>
      <xdr:row>58</xdr:row>
      <xdr:rowOff>119085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110212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12807</xdr:rowOff>
    </xdr:from>
    <xdr:to>
      <xdr:col>10</xdr:col>
      <xdr:colOff>165100</xdr:colOff>
      <xdr:row>58</xdr:row>
      <xdr:rowOff>114407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105534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37732</xdr:rowOff>
    </xdr:from>
    <xdr:to>
      <xdr:col>6</xdr:col>
      <xdr:colOff>38100</xdr:colOff>
      <xdr:row>58</xdr:row>
      <xdr:rowOff>139332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130459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168884</xdr:rowOff>
    </xdr:from>
    <xdr:to>
      <xdr:col>24</xdr:col>
      <xdr:colOff>63500</xdr:colOff>
      <xdr:row>79</xdr:row>
      <xdr:rowOff>6883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41984"/>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168884</xdr:rowOff>
    </xdr:from>
    <xdr:to>
      <xdr:col>19</xdr:col>
      <xdr:colOff>177800</xdr:colOff>
      <xdr:row>79</xdr:row>
      <xdr:rowOff>1378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1984"/>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164503</xdr:rowOff>
    </xdr:from>
    <xdr:to>
      <xdr:col>15</xdr:col>
      <xdr:colOff>50800</xdr:colOff>
      <xdr:row>79</xdr:row>
      <xdr:rowOff>1378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7603"/>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151949</xdr:rowOff>
    </xdr:from>
    <xdr:to>
      <xdr:col>10</xdr:col>
      <xdr:colOff>114300</xdr:colOff>
      <xdr:row>78</xdr:row>
      <xdr:rowOff>164503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5049"/>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127533</xdr:rowOff>
    </xdr:from>
    <xdr:to>
      <xdr:col>24</xdr:col>
      <xdr:colOff>114300</xdr:colOff>
      <xdr:row>79</xdr:row>
      <xdr:rowOff>57683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42460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118084</xdr:rowOff>
    </xdr:from>
    <xdr:to>
      <xdr:col>20</xdr:col>
      <xdr:colOff>38100</xdr:colOff>
      <xdr:row>79</xdr:row>
      <xdr:rowOff>48234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39361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122028</xdr:rowOff>
    </xdr:from>
    <xdr:to>
      <xdr:col>15</xdr:col>
      <xdr:colOff>101600</xdr:colOff>
      <xdr:row>79</xdr:row>
      <xdr:rowOff>52178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113703</xdr:rowOff>
    </xdr:from>
    <xdr:to>
      <xdr:col>10</xdr:col>
      <xdr:colOff>165100</xdr:colOff>
      <xdr:row>79</xdr:row>
      <xdr:rowOff>43853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34980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101149</xdr:rowOff>
    </xdr:from>
    <xdr:to>
      <xdr:col>6</xdr:col>
      <xdr:colOff>38100</xdr:colOff>
      <xdr:row>79</xdr:row>
      <xdr:rowOff>31299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22426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145273</xdr:rowOff>
    </xdr:from>
    <xdr:to>
      <xdr:col>24</xdr:col>
      <xdr:colOff>63500</xdr:colOff>
      <xdr:row>96</xdr:row>
      <xdr:rowOff>153960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3023"/>
          <a:ext cx="8382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153960</xdr:rowOff>
    </xdr:from>
    <xdr:to>
      <xdr:col>19</xdr:col>
      <xdr:colOff>177800</xdr:colOff>
      <xdr:row>97</xdr:row>
      <xdr:rowOff>9213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3160"/>
          <a:ext cx="889000" cy="2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54487</xdr:rowOff>
    </xdr:from>
    <xdr:to>
      <xdr:col>15</xdr:col>
      <xdr:colOff>50800</xdr:colOff>
      <xdr:row>97</xdr:row>
      <xdr:rowOff>9213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13687"/>
          <a:ext cx="889000" cy="1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54487</xdr:rowOff>
    </xdr:from>
    <xdr:to>
      <xdr:col>10</xdr:col>
      <xdr:colOff>114300</xdr:colOff>
      <xdr:row>97</xdr:row>
      <xdr:rowOff>129380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13687"/>
          <a:ext cx="889000" cy="2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94473</xdr:rowOff>
    </xdr:from>
    <xdr:to>
      <xdr:col>24</xdr:col>
      <xdr:colOff>114300</xdr:colOff>
      <xdr:row>96</xdr:row>
      <xdr:rowOff>24623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117350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103160</xdr:rowOff>
    </xdr:from>
    <xdr:to>
      <xdr:col>20</xdr:col>
      <xdr:colOff>38100</xdr:colOff>
      <xdr:row>97</xdr:row>
      <xdr:rowOff>33310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49837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3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129863</xdr:rowOff>
    </xdr:from>
    <xdr:to>
      <xdr:col>15</xdr:col>
      <xdr:colOff>101600</xdr:colOff>
      <xdr:row>97</xdr:row>
      <xdr:rowOff>60013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76540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3687</xdr:rowOff>
    </xdr:from>
    <xdr:to>
      <xdr:col>10</xdr:col>
      <xdr:colOff>165100</xdr:colOff>
      <xdr:row>96</xdr:row>
      <xdr:rowOff>105287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6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121814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3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78580</xdr:rowOff>
    </xdr:from>
    <xdr:to>
      <xdr:col>6</xdr:col>
      <xdr:colOff>38100</xdr:colOff>
      <xdr:row>98</xdr:row>
      <xdr:rowOff>8730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25257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106583</xdr:rowOff>
    </xdr:from>
    <xdr:to>
      <xdr:col>55</xdr:col>
      <xdr:colOff>0</xdr:colOff>
      <xdr:row>36</xdr:row>
      <xdr:rowOff>120444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8783"/>
          <a:ext cx="8382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120444</xdr:rowOff>
    </xdr:from>
    <xdr:to>
      <xdr:col>50</xdr:col>
      <xdr:colOff>114300</xdr:colOff>
      <xdr:row>36</xdr:row>
      <xdr:rowOff>122951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2644"/>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122951</xdr:rowOff>
    </xdr:from>
    <xdr:to>
      <xdr:col>45</xdr:col>
      <xdr:colOff>177800</xdr:colOff>
      <xdr:row>37</xdr:row>
      <xdr:rowOff>10320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95151"/>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93721</xdr:rowOff>
    </xdr:from>
    <xdr:to>
      <xdr:col>41</xdr:col>
      <xdr:colOff>50800</xdr:colOff>
      <xdr:row>37</xdr:row>
      <xdr:rowOff>10320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80121"/>
          <a:ext cx="889000" cy="7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55783</xdr:rowOff>
    </xdr:from>
    <xdr:to>
      <xdr:col>55</xdr:col>
      <xdr:colOff>50800</xdr:colOff>
      <xdr:row>36</xdr:row>
      <xdr:rowOff>157383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34210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69644</xdr:rowOff>
    </xdr:from>
    <xdr:to>
      <xdr:col>50</xdr:col>
      <xdr:colOff>165100</xdr:colOff>
      <xdr:row>36</xdr:row>
      <xdr:rowOff>171244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162371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3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72151</xdr:rowOff>
    </xdr:from>
    <xdr:to>
      <xdr:col>46</xdr:col>
      <xdr:colOff>38100</xdr:colOff>
      <xdr:row>37</xdr:row>
      <xdr:rowOff>2301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164878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130970</xdr:rowOff>
    </xdr:from>
    <xdr:to>
      <xdr:col>41</xdr:col>
      <xdr:colOff>101600</xdr:colOff>
      <xdr:row>37</xdr:row>
      <xdr:rowOff>61120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52247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42921</xdr:rowOff>
    </xdr:from>
    <xdr:to>
      <xdr:col>36</xdr:col>
      <xdr:colOff>165100</xdr:colOff>
      <xdr:row>32</xdr:row>
      <xdr:rowOff>144521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135648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2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169098</xdr:rowOff>
    </xdr:from>
    <xdr:to>
      <xdr:col>55</xdr:col>
      <xdr:colOff>0</xdr:colOff>
      <xdr:row>57</xdr:row>
      <xdr:rowOff>15807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70298"/>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15807</xdr:rowOff>
    </xdr:from>
    <xdr:to>
      <xdr:col>50</xdr:col>
      <xdr:colOff>114300</xdr:colOff>
      <xdr:row>58</xdr:row>
      <xdr:rowOff>20455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88457"/>
          <a:ext cx="8890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20455</xdr:rowOff>
    </xdr:from>
    <xdr:to>
      <xdr:col>45</xdr:col>
      <xdr:colOff>177800</xdr:colOff>
      <xdr:row>58</xdr:row>
      <xdr:rowOff>51681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64555"/>
          <a:ext cx="8890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xdr:rowOff>
    </xdr:from>
    <xdr:to>
      <xdr:col>41</xdr:col>
      <xdr:colOff>50800</xdr:colOff>
      <xdr:row>58</xdr:row>
      <xdr:rowOff>51681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72668"/>
          <a:ext cx="889000" cy="2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118298</xdr:rowOff>
    </xdr:from>
    <xdr:to>
      <xdr:col>55</xdr:col>
      <xdr:colOff>50800</xdr:colOff>
      <xdr:row>57</xdr:row>
      <xdr:rowOff>48448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96725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136457</xdr:rowOff>
    </xdr:from>
    <xdr:to>
      <xdr:col>50</xdr:col>
      <xdr:colOff>165100</xdr:colOff>
      <xdr:row>57</xdr:row>
      <xdr:rowOff>66607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57734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141105</xdr:rowOff>
    </xdr:from>
    <xdr:to>
      <xdr:col>46</xdr:col>
      <xdr:colOff>38100</xdr:colOff>
      <xdr:row>58</xdr:row>
      <xdr:rowOff>71255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xdr:rowOff>
    </xdr:from>
    <xdr:to>
      <xdr:col>41</xdr:col>
      <xdr:colOff>101600</xdr:colOff>
      <xdr:row>58</xdr:row>
      <xdr:rowOff>102481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93608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120668</xdr:rowOff>
    </xdr:from>
    <xdr:to>
      <xdr:col>36</xdr:col>
      <xdr:colOff>165100</xdr:colOff>
      <xdr:row>57</xdr:row>
      <xdr:rowOff>50818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41945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1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59342</xdr:rowOff>
    </xdr:from>
    <xdr:to>
      <xdr:col>55</xdr:col>
      <xdr:colOff>0</xdr:colOff>
      <xdr:row>78</xdr:row>
      <xdr:rowOff>152698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32442"/>
          <a:ext cx="838200" cy="9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152698</xdr:rowOff>
    </xdr:from>
    <xdr:to>
      <xdr:col>50</xdr:col>
      <xdr:colOff>114300</xdr:colOff>
      <xdr:row>79</xdr:row>
      <xdr:rowOff>18400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25798"/>
          <a:ext cx="8890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18400</xdr:rowOff>
    </xdr:from>
    <xdr:to>
      <xdr:col>45</xdr:col>
      <xdr:colOff>177800</xdr:colOff>
      <xdr:row>79</xdr:row>
      <xdr:rowOff>66342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62950"/>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66342</xdr:rowOff>
    </xdr:from>
    <xdr:to>
      <xdr:col>41</xdr:col>
      <xdr:colOff>50800</xdr:colOff>
      <xdr:row>79</xdr:row>
      <xdr:rowOff>81787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10892"/>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8542</xdr:rowOff>
    </xdr:from>
    <xdr:to>
      <xdr:col>55</xdr:col>
      <xdr:colOff>50800</xdr:colOff>
      <xdr:row>78</xdr:row>
      <xdr:rowOff>110142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158419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101898</xdr:rowOff>
    </xdr:from>
    <xdr:to>
      <xdr:col>50</xdr:col>
      <xdr:colOff>165100</xdr:colOff>
      <xdr:row>79</xdr:row>
      <xdr:rowOff>32048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23175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6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139050</xdr:rowOff>
    </xdr:from>
    <xdr:to>
      <xdr:col>46</xdr:col>
      <xdr:colOff>38100</xdr:colOff>
      <xdr:row>79</xdr:row>
      <xdr:rowOff>69200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60327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15542</xdr:rowOff>
    </xdr:from>
    <xdr:to>
      <xdr:col>41</xdr:col>
      <xdr:colOff>101600</xdr:colOff>
      <xdr:row>79</xdr:row>
      <xdr:rowOff>117142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108269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30987</xdr:rowOff>
    </xdr:from>
    <xdr:to>
      <xdr:col>36</xdr:col>
      <xdr:colOff>165100</xdr:colOff>
      <xdr:row>79</xdr:row>
      <xdr:rowOff>132587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123714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168554</xdr:rowOff>
    </xdr:from>
    <xdr:to>
      <xdr:col>55</xdr:col>
      <xdr:colOff>0</xdr:colOff>
      <xdr:row>97</xdr:row>
      <xdr:rowOff>69431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27754"/>
          <a:ext cx="8382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168554</xdr:rowOff>
    </xdr:from>
    <xdr:to>
      <xdr:col>50</xdr:col>
      <xdr:colOff>114300</xdr:colOff>
      <xdr:row>98</xdr:row>
      <xdr:rowOff>68211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27754"/>
          <a:ext cx="889000" cy="2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43955</xdr:rowOff>
    </xdr:from>
    <xdr:to>
      <xdr:col>45</xdr:col>
      <xdr:colOff>177800</xdr:colOff>
      <xdr:row>98</xdr:row>
      <xdr:rowOff>68211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4605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21743</xdr:rowOff>
    </xdr:from>
    <xdr:to>
      <xdr:col>41</xdr:col>
      <xdr:colOff>50800</xdr:colOff>
      <xdr:row>98</xdr:row>
      <xdr:rowOff>43955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80943"/>
          <a:ext cx="889000" cy="3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18631</xdr:rowOff>
    </xdr:from>
    <xdr:to>
      <xdr:col>55</xdr:col>
      <xdr:colOff>50800</xdr:colOff>
      <xdr:row>97</xdr:row>
      <xdr:rowOff>120231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168508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2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117754</xdr:rowOff>
    </xdr:from>
    <xdr:to>
      <xdr:col>50</xdr:col>
      <xdr:colOff>165100</xdr:colOff>
      <xdr:row>97</xdr:row>
      <xdr:rowOff>47904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39031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17411</xdr:rowOff>
    </xdr:from>
    <xdr:to>
      <xdr:col>46</xdr:col>
      <xdr:colOff>38100</xdr:colOff>
      <xdr:row>98</xdr:row>
      <xdr:rowOff>119011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110138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164605</xdr:rowOff>
    </xdr:from>
    <xdr:to>
      <xdr:col>41</xdr:col>
      <xdr:colOff>101600</xdr:colOff>
      <xdr:row>98</xdr:row>
      <xdr:rowOff>94755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85882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142393</xdr:rowOff>
    </xdr:from>
    <xdr:to>
      <xdr:col>36</xdr:col>
      <xdr:colOff>165100</xdr:colOff>
      <xdr:row>96</xdr:row>
      <xdr:rowOff>72543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63670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23419</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99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23419</xdr:rowOff>
    </xdr:from>
    <xdr:to>
      <xdr:col>76</xdr:col>
      <xdr:colOff>114300</xdr:colOff>
      <xdr:row>39</xdr:row>
      <xdr:rowOff>44031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996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44031</xdr:rowOff>
    </xdr:from>
    <xdr:to>
      <xdr:col>71</xdr:col>
      <xdr:colOff>177800</xdr:colOff>
      <xdr:row>39</xdr:row>
      <xdr:rowOff>44031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144069</xdr:rowOff>
    </xdr:from>
    <xdr:to>
      <xdr:col>76</xdr:col>
      <xdr:colOff>165100</xdr:colOff>
      <xdr:row>39</xdr:row>
      <xdr:rowOff>74219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65346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164681</xdr:rowOff>
    </xdr:from>
    <xdr:to>
      <xdr:col>72</xdr:col>
      <xdr:colOff>38100</xdr:colOff>
      <xdr:row>39</xdr:row>
      <xdr:rowOff>94831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85958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164681</xdr:rowOff>
    </xdr:from>
    <xdr:to>
      <xdr:col>67</xdr:col>
      <xdr:colOff>101600</xdr:colOff>
      <xdr:row>39</xdr:row>
      <xdr:rowOff>94831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85958</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129260</xdr:rowOff>
    </xdr:from>
    <xdr:to>
      <xdr:col>85</xdr:col>
      <xdr:colOff>126364</xdr:colOff>
      <xdr:row>77</xdr:row>
      <xdr:rowOff>136437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0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140264</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136437</xdr:rowOff>
    </xdr:from>
    <xdr:to>
      <xdr:col>86</xdr:col>
      <xdr:colOff>25400</xdr:colOff>
      <xdr:row>77</xdr:row>
      <xdr:rowOff>136437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3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75937</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129260</xdr:rowOff>
    </xdr:from>
    <xdr:to>
      <xdr:col>86</xdr:col>
      <xdr:colOff>25400</xdr:colOff>
      <xdr:row>70</xdr:row>
      <xdr:rowOff>129260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136437</xdr:rowOff>
    </xdr:from>
    <xdr:to>
      <xdr:col>85</xdr:col>
      <xdr:colOff>127000</xdr:colOff>
      <xdr:row>77</xdr:row>
      <xdr:rowOff>141860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38087"/>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147146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6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124269</xdr:rowOff>
    </xdr:from>
    <xdr:to>
      <xdr:col>85</xdr:col>
      <xdr:colOff>177800</xdr:colOff>
      <xdr:row>75</xdr:row>
      <xdr:rowOff>54419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141860</xdr:rowOff>
    </xdr:from>
    <xdr:to>
      <xdr:col>81</xdr:col>
      <xdr:colOff>50800</xdr:colOff>
      <xdr:row>77</xdr:row>
      <xdr:rowOff>150050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43510"/>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123025</xdr:rowOff>
    </xdr:from>
    <xdr:to>
      <xdr:col>81</xdr:col>
      <xdr:colOff>101600</xdr:colOff>
      <xdr:row>75</xdr:row>
      <xdr:rowOff>53175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69702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150050</xdr:rowOff>
    </xdr:from>
    <xdr:to>
      <xdr:col>76</xdr:col>
      <xdr:colOff>114300</xdr:colOff>
      <xdr:row>78</xdr:row>
      <xdr:rowOff>31141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51700"/>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137299</xdr:rowOff>
    </xdr:from>
    <xdr:to>
      <xdr:col>76</xdr:col>
      <xdr:colOff>165100</xdr:colOff>
      <xdr:row>75</xdr:row>
      <xdr:rowOff>67449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83976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30874</xdr:rowOff>
    </xdr:from>
    <xdr:to>
      <xdr:col>71</xdr:col>
      <xdr:colOff>177800</xdr:colOff>
      <xdr:row>78</xdr:row>
      <xdr:rowOff>31141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403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143142</xdr:rowOff>
    </xdr:from>
    <xdr:to>
      <xdr:col>72</xdr:col>
      <xdr:colOff>38100</xdr:colOff>
      <xdr:row>75</xdr:row>
      <xdr:rowOff>73292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89819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154216</xdr:rowOff>
    </xdr:from>
    <xdr:to>
      <xdr:col>67</xdr:col>
      <xdr:colOff>101600</xdr:colOff>
      <xdr:row>75</xdr:row>
      <xdr:rowOff>84366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100893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85637</xdr:rowOff>
    </xdr:from>
    <xdr:to>
      <xdr:col>85</xdr:col>
      <xdr:colOff>177800</xdr:colOff>
      <xdr:row>78</xdr:row>
      <xdr:rowOff>15787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91060</xdr:rowOff>
    </xdr:from>
    <xdr:to>
      <xdr:col>81</xdr:col>
      <xdr:colOff>101600</xdr:colOff>
      <xdr:row>78</xdr:row>
      <xdr:rowOff>21210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12337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99250</xdr:rowOff>
    </xdr:from>
    <xdr:to>
      <xdr:col>76</xdr:col>
      <xdr:colOff>165100</xdr:colOff>
      <xdr:row>78</xdr:row>
      <xdr:rowOff>29400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20527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151791</xdr:rowOff>
    </xdr:from>
    <xdr:to>
      <xdr:col>72</xdr:col>
      <xdr:colOff>38100</xdr:colOff>
      <xdr:row>78</xdr:row>
      <xdr:rowOff>81941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73068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151524</xdr:rowOff>
    </xdr:from>
    <xdr:to>
      <xdr:col>67</xdr:col>
      <xdr:colOff>101600</xdr:colOff>
      <xdr:row>78</xdr:row>
      <xdr:rowOff>81674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72801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72290</xdr:rowOff>
    </xdr:from>
    <xdr:to>
      <xdr:col>85</xdr:col>
      <xdr:colOff>127000</xdr:colOff>
      <xdr:row>98</xdr:row>
      <xdr:rowOff>116255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74390"/>
          <a:ext cx="838200" cy="4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116255</xdr:rowOff>
    </xdr:from>
    <xdr:to>
      <xdr:col>81</xdr:col>
      <xdr:colOff>50800</xdr:colOff>
      <xdr:row>98</xdr:row>
      <xdr:rowOff>118779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1835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113731</xdr:rowOff>
    </xdr:from>
    <xdr:to>
      <xdr:col>76</xdr:col>
      <xdr:colOff>114300</xdr:colOff>
      <xdr:row>98</xdr:row>
      <xdr:rowOff>118779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15831"/>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38202</xdr:rowOff>
    </xdr:from>
    <xdr:to>
      <xdr:col>71</xdr:col>
      <xdr:colOff>177800</xdr:colOff>
      <xdr:row>98</xdr:row>
      <xdr:rowOff>113731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40302"/>
          <a:ext cx="8890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21490</xdr:rowOff>
    </xdr:from>
    <xdr:to>
      <xdr:col>85</xdr:col>
      <xdr:colOff>177800</xdr:colOff>
      <xdr:row>98</xdr:row>
      <xdr:rowOff>123090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107867</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65455</xdr:rowOff>
    </xdr:from>
    <xdr:to>
      <xdr:col>81</xdr:col>
      <xdr:colOff>101600</xdr:colOff>
      <xdr:row>98</xdr:row>
      <xdr:rowOff>167055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158182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6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67979</xdr:rowOff>
    </xdr:from>
    <xdr:to>
      <xdr:col>76</xdr:col>
      <xdr:colOff>165100</xdr:colOff>
      <xdr:row>98</xdr:row>
      <xdr:rowOff>169579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160706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6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62931</xdr:rowOff>
    </xdr:from>
    <xdr:to>
      <xdr:col>72</xdr:col>
      <xdr:colOff>38100</xdr:colOff>
      <xdr:row>98</xdr:row>
      <xdr:rowOff>164531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155658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5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158852</xdr:rowOff>
    </xdr:from>
    <xdr:to>
      <xdr:col>67</xdr:col>
      <xdr:colOff>101600</xdr:colOff>
      <xdr:row>98</xdr:row>
      <xdr:rowOff>89002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80129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116429</xdr:rowOff>
    </xdr:from>
    <xdr:to>
      <xdr:col>116</xdr:col>
      <xdr:colOff>63500</xdr:colOff>
      <xdr:row>36</xdr:row>
      <xdr:rowOff>124567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288629"/>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111034</xdr:rowOff>
    </xdr:from>
    <xdr:to>
      <xdr:col>111</xdr:col>
      <xdr:colOff>177800</xdr:colOff>
      <xdr:row>36</xdr:row>
      <xdr:rowOff>124567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83234"/>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90734</xdr:rowOff>
    </xdr:from>
    <xdr:to>
      <xdr:col>107</xdr:col>
      <xdr:colOff>50800</xdr:colOff>
      <xdr:row>36</xdr:row>
      <xdr:rowOff>111034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262934"/>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2586</xdr:rowOff>
    </xdr:from>
    <xdr:to>
      <xdr:col>102</xdr:col>
      <xdr:colOff>114300</xdr:colOff>
      <xdr:row>36</xdr:row>
      <xdr:rowOff>90734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74786"/>
          <a:ext cx="8890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65629</xdr:rowOff>
    </xdr:from>
    <xdr:to>
      <xdr:col>116</xdr:col>
      <xdr:colOff>114300</xdr:colOff>
      <xdr:row>36</xdr:row>
      <xdr:rowOff>167229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88506</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8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73767</xdr:rowOff>
    </xdr:from>
    <xdr:to>
      <xdr:col>112</xdr:col>
      <xdr:colOff>38100</xdr:colOff>
      <xdr:row>37</xdr:row>
      <xdr:rowOff>3917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2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20444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60234</xdr:rowOff>
    </xdr:from>
    <xdr:to>
      <xdr:col>107</xdr:col>
      <xdr:colOff>101600</xdr:colOff>
      <xdr:row>36</xdr:row>
      <xdr:rowOff>161834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6911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0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39934</xdr:rowOff>
    </xdr:from>
    <xdr:to>
      <xdr:col>102</xdr:col>
      <xdr:colOff>165100</xdr:colOff>
      <xdr:row>36</xdr:row>
      <xdr:rowOff>141534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158061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8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123236</xdr:rowOff>
    </xdr:from>
    <xdr:to>
      <xdr:col>98</xdr:col>
      <xdr:colOff>38100</xdr:colOff>
      <xdr:row>36</xdr:row>
      <xdr:rowOff>53386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1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69913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8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165418</xdr:rowOff>
    </xdr:from>
    <xdr:to>
      <xdr:col>116</xdr:col>
      <xdr:colOff>63500</xdr:colOff>
      <xdr:row>58</xdr:row>
      <xdr:rowOff>165608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951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165532</xdr:rowOff>
    </xdr:from>
    <xdr:to>
      <xdr:col>111</xdr:col>
      <xdr:colOff>177800</xdr:colOff>
      <xdr:row>58</xdr:row>
      <xdr:rowOff>165608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0963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165532</xdr:rowOff>
    </xdr:from>
    <xdr:to>
      <xdr:col>107</xdr:col>
      <xdr:colOff>50800</xdr:colOff>
      <xdr:row>58</xdr:row>
      <xdr:rowOff>165646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096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161569</xdr:rowOff>
    </xdr:from>
    <xdr:to>
      <xdr:col>102</xdr:col>
      <xdr:colOff>114300</xdr:colOff>
      <xdr:row>58</xdr:row>
      <xdr:rowOff>165646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5669"/>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114618</xdr:rowOff>
    </xdr:from>
    <xdr:to>
      <xdr:col>116</xdr:col>
      <xdr:colOff>114300</xdr:colOff>
      <xdr:row>59</xdr:row>
      <xdr:rowOff>44768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29545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7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114808</xdr:rowOff>
    </xdr:from>
    <xdr:to>
      <xdr:col>112</xdr:col>
      <xdr:colOff>38100</xdr:colOff>
      <xdr:row>59</xdr:row>
      <xdr:rowOff>44958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36085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114732</xdr:rowOff>
    </xdr:from>
    <xdr:to>
      <xdr:col>107</xdr:col>
      <xdr:colOff>101600</xdr:colOff>
      <xdr:row>59</xdr:row>
      <xdr:rowOff>44882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36009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114846</xdr:rowOff>
    </xdr:from>
    <xdr:to>
      <xdr:col>102</xdr:col>
      <xdr:colOff>165100</xdr:colOff>
      <xdr:row>59</xdr:row>
      <xdr:rowOff>44996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36123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5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110769</xdr:rowOff>
    </xdr:from>
    <xdr:to>
      <xdr:col>98</xdr:col>
      <xdr:colOff>38100</xdr:colOff>
      <xdr:row>59</xdr:row>
      <xdr:rowOff>40919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32046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147427</xdr:rowOff>
    </xdr:from>
    <xdr:to>
      <xdr:col>116</xdr:col>
      <xdr:colOff>63500</xdr:colOff>
      <xdr:row>78</xdr:row>
      <xdr:rowOff>5420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49077"/>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5420</xdr:rowOff>
    </xdr:from>
    <xdr:to>
      <xdr:col>111</xdr:col>
      <xdr:colOff>177800</xdr:colOff>
      <xdr:row>78</xdr:row>
      <xdr:rowOff>26360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78520"/>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20165</xdr:rowOff>
    </xdr:from>
    <xdr:to>
      <xdr:col>107</xdr:col>
      <xdr:colOff>50800</xdr:colOff>
      <xdr:row>78</xdr:row>
      <xdr:rowOff>26360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393265"/>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20165</xdr:rowOff>
    </xdr:from>
    <xdr:to>
      <xdr:col>102</xdr:col>
      <xdr:colOff>114300</xdr:colOff>
      <xdr:row>78</xdr:row>
      <xdr:rowOff>28349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932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96627</xdr:rowOff>
    </xdr:from>
    <xdr:to>
      <xdr:col>116</xdr:col>
      <xdr:colOff>114300</xdr:colOff>
      <xdr:row>78</xdr:row>
      <xdr:rowOff>26777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11554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126070</xdr:rowOff>
    </xdr:from>
    <xdr:to>
      <xdr:col>112</xdr:col>
      <xdr:colOff>38100</xdr:colOff>
      <xdr:row>78</xdr:row>
      <xdr:rowOff>56220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2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47347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4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147010</xdr:rowOff>
    </xdr:from>
    <xdr:to>
      <xdr:col>107</xdr:col>
      <xdr:colOff>101600</xdr:colOff>
      <xdr:row>78</xdr:row>
      <xdr:rowOff>77160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68287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4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140815</xdr:rowOff>
    </xdr:from>
    <xdr:to>
      <xdr:col>102</xdr:col>
      <xdr:colOff>165100</xdr:colOff>
      <xdr:row>78</xdr:row>
      <xdr:rowOff>70965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62092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4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148999</xdr:rowOff>
    </xdr:from>
    <xdr:to>
      <xdr:col>98</xdr:col>
      <xdr:colOff>38100</xdr:colOff>
      <xdr:row>78</xdr:row>
      <xdr:rowOff>79149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70276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4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全体的に類似団体と比較して、住民一人当たりのコストを低く抑えており、効率的な行政運営が実現できていると位置付けている。</a:t>
          </a:r>
          <a:endParaRPr lang="ja-JP" altLang="ja-JP" sz="1000">
            <a:effectLst/>
          </a:endParaRPr>
        </a:p>
        <a:p>
          <a:r>
            <a:rPr kumimoji="1" lang="ja-JP" altLang="ja-JP" sz="800">
              <a:solidFill>
                <a:schemeClr val="dk1"/>
              </a:solidFill>
              <a:effectLst/>
              <a:latin typeface="+mn-lt"/>
              <a:ea typeface="+mn-ea"/>
              <a:cs typeface="+mn-cs"/>
            </a:rPr>
            <a:t>　普通建設事業費（うち新規整備）は前年度に比べ</a:t>
          </a:r>
          <a:r>
            <a:rPr kumimoji="1" lang="en-US" altLang="ja-JP" sz="800">
              <a:solidFill>
                <a:schemeClr val="dk1"/>
              </a:solidFill>
              <a:effectLst/>
              <a:latin typeface="+mn-lt"/>
              <a:ea typeface="+mn-ea"/>
              <a:cs typeface="+mn-cs"/>
            </a:rPr>
            <a:t>2,383</a:t>
          </a:r>
          <a:r>
            <a:rPr kumimoji="1" lang="ja-JP" altLang="ja-JP" sz="800">
              <a:solidFill>
                <a:schemeClr val="dk1"/>
              </a:solidFill>
              <a:effectLst/>
              <a:latin typeface="+mn-lt"/>
              <a:ea typeface="+mn-ea"/>
              <a:cs typeface="+mn-cs"/>
            </a:rPr>
            <a:t>円の増となっており、これは小学校長寿命化改良事業等の建設費の増加の影響によるものである。</a:t>
          </a:r>
          <a:endParaRPr lang="ja-JP" altLang="ja-JP" sz="1000">
            <a:effectLst/>
          </a:endParaRPr>
        </a:p>
        <a:p>
          <a:r>
            <a:rPr kumimoji="1" lang="ja-JP" altLang="ja-JP" sz="800">
              <a:solidFill>
                <a:schemeClr val="dk1"/>
              </a:solidFill>
              <a:effectLst/>
              <a:latin typeface="+mn-lt"/>
              <a:ea typeface="+mn-ea"/>
              <a:cs typeface="+mn-cs"/>
            </a:rPr>
            <a:t>　扶助費は前年度に比べ</a:t>
          </a:r>
          <a:r>
            <a:rPr kumimoji="1" lang="en-US" altLang="ja-JP" sz="800">
              <a:solidFill>
                <a:schemeClr val="dk1"/>
              </a:solidFill>
              <a:effectLst/>
              <a:latin typeface="+mn-lt"/>
              <a:ea typeface="+mn-ea"/>
              <a:cs typeface="+mn-cs"/>
            </a:rPr>
            <a:t>2,453</a:t>
          </a:r>
          <a:r>
            <a:rPr kumimoji="1" lang="ja-JP" altLang="ja-JP" sz="800">
              <a:solidFill>
                <a:schemeClr val="dk1"/>
              </a:solidFill>
              <a:effectLst/>
              <a:latin typeface="+mn-lt"/>
              <a:ea typeface="+mn-ea"/>
              <a:cs typeface="+mn-cs"/>
            </a:rPr>
            <a:t>円の増となっており、これは障害福祉サービス等給付費等の扶助費の増加によるものである。</a:t>
          </a:r>
          <a:endParaRPr lang="ja-JP" altLang="ja-JP" sz="1000">
            <a:effectLst/>
          </a:endParaRPr>
        </a:p>
        <a:p>
          <a:r>
            <a:rPr kumimoji="1" lang="ja-JP" altLang="ja-JP" sz="800">
              <a:solidFill>
                <a:schemeClr val="dk1"/>
              </a:solidFill>
              <a:effectLst/>
              <a:latin typeface="+mn-lt"/>
              <a:ea typeface="+mn-ea"/>
              <a:cs typeface="+mn-cs"/>
            </a:rPr>
            <a:t>　人件費が少ないのは、「組織構造改革」や「アウトソーシング戦略」により、行政のスリム化を推進し、早期から人件費削減に着手してきたためである。その反面、人件費から物件費へシフトしていることにより、物件費は類似団体とほぼ同額となっている。</a:t>
          </a:r>
          <a:endParaRPr lang="ja-JP" altLang="ja-JP" sz="1000">
            <a:effectLst/>
          </a:endParaRPr>
        </a:p>
        <a:p>
          <a:r>
            <a:rPr kumimoji="1" lang="ja-JP" altLang="ja-JP" sz="800">
              <a:solidFill>
                <a:schemeClr val="dk1"/>
              </a:solidFill>
              <a:effectLst/>
              <a:latin typeface="+mn-lt"/>
              <a:ea typeface="+mn-ea"/>
              <a:cs typeface="+mn-cs"/>
            </a:rPr>
            <a:t>　普通建設事業費は、増大する扶助費等の影響もあり、優先度の高い事業から実施するとともに、当該事業に係る費用を極力抑えてきたことにより類似団体より少なくなっていた。しかし、令和</a:t>
          </a:r>
          <a:r>
            <a:rPr kumimoji="1" lang="en-US" altLang="ja-JP" sz="800">
              <a:solidFill>
                <a:schemeClr val="dk1"/>
              </a:solidFill>
              <a:effectLst/>
              <a:latin typeface="+mn-lt"/>
              <a:ea typeface="+mn-ea"/>
              <a:cs typeface="+mn-cs"/>
            </a:rPr>
            <a:t>4</a:t>
          </a:r>
          <a:r>
            <a:rPr kumimoji="1" lang="ja-JP" altLang="ja-JP" sz="800">
              <a:solidFill>
                <a:schemeClr val="dk1"/>
              </a:solidFill>
              <a:effectLst/>
              <a:latin typeface="+mn-lt"/>
              <a:ea typeface="+mn-ea"/>
              <a:cs typeface="+mn-cs"/>
            </a:rPr>
            <a:t>年度以降は引き続き、小学校の長寿命化等により増加していくことを見込んでいる。</a:t>
          </a:r>
          <a:endParaRPr lang="ja-JP" altLang="ja-JP" sz="1000">
            <a:effectLst/>
          </a:endParaRPr>
        </a:p>
        <a:p>
          <a:r>
            <a:rPr kumimoji="1" lang="ja-JP" altLang="ja-JP" sz="800">
              <a:solidFill>
                <a:schemeClr val="dk1"/>
              </a:solidFill>
              <a:effectLst/>
              <a:latin typeface="+mn-lt"/>
              <a:ea typeface="+mn-ea"/>
              <a:cs typeface="+mn-cs"/>
            </a:rPr>
            <a:t>　以上により、今後の歳出規模は増加していくことが予想されるが、事業の選択と集中を図り、効率的かつ効果的な住民サービスが提供できるように努めていく。</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49,041
44,421
13.11
21,082,912
20,254,020
748,875
10,330,030
10,044,114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161417</xdr:rowOff>
    </xdr:from>
    <xdr:to>
      <xdr:col>24</xdr:col>
      <xdr:colOff>63500</xdr:colOff>
      <xdr:row>38</xdr:row>
      <xdr:rowOff>4064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05067"/>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119888</xdr:rowOff>
    </xdr:from>
    <xdr:to>
      <xdr:col>19</xdr:col>
      <xdr:colOff>177800</xdr:colOff>
      <xdr:row>37</xdr:row>
      <xdr:rowOff>161417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6353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119888</xdr:rowOff>
    </xdr:from>
    <xdr:to>
      <xdr:col>15</xdr:col>
      <xdr:colOff>50800</xdr:colOff>
      <xdr:row>37</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35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129794</xdr:rowOff>
    </xdr:from>
    <xdr:to>
      <xdr:col>10</xdr:col>
      <xdr:colOff>114300</xdr:colOff>
      <xdr:row>37</xdr:row>
      <xdr:rowOff>133033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3444"/>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124714</xdr:rowOff>
    </xdr:from>
    <xdr:to>
      <xdr:col>24</xdr:col>
      <xdr:colOff>114300</xdr:colOff>
      <xdr:row>38</xdr:row>
      <xdr:rowOff>54864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110617</xdr:rowOff>
    </xdr:from>
    <xdr:to>
      <xdr:col>20</xdr:col>
      <xdr:colOff>38100</xdr:colOff>
      <xdr:row>38</xdr:row>
      <xdr:rowOff>40767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31894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69088</xdr:rowOff>
    </xdr:from>
    <xdr:to>
      <xdr:col>15</xdr:col>
      <xdr:colOff>101600</xdr:colOff>
      <xdr:row>37</xdr:row>
      <xdr:rowOff>170688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161815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78994</xdr:rowOff>
    </xdr:from>
    <xdr:to>
      <xdr:col>10</xdr:col>
      <xdr:colOff>165100</xdr:colOff>
      <xdr:row>38</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82233</xdr:rowOff>
    </xdr:from>
    <xdr:to>
      <xdr:col>6</xdr:col>
      <xdr:colOff>38100</xdr:colOff>
      <xdr:row>38</xdr:row>
      <xdr:rowOff>12382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58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3509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35340</xdr:rowOff>
    </xdr:from>
    <xdr:to>
      <xdr:col>24</xdr:col>
      <xdr:colOff>63500</xdr:colOff>
      <xdr:row>58</xdr:row>
      <xdr:rowOff>72713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440"/>
          <a:ext cx="838200" cy="3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62037</xdr:rowOff>
    </xdr:from>
    <xdr:to>
      <xdr:col>19</xdr:col>
      <xdr:colOff>177800</xdr:colOff>
      <xdr:row>58</xdr:row>
      <xdr:rowOff>72713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6137"/>
          <a:ext cx="8890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62037</xdr:rowOff>
    </xdr:from>
    <xdr:to>
      <xdr:col>15</xdr:col>
      <xdr:colOff>50800</xdr:colOff>
      <xdr:row>58</xdr:row>
      <xdr:rowOff>71250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6137"/>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1717</xdr:rowOff>
    </xdr:from>
    <xdr:to>
      <xdr:col>10</xdr:col>
      <xdr:colOff>114300</xdr:colOff>
      <xdr:row>58</xdr:row>
      <xdr:rowOff>71250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2917"/>
          <a:ext cx="889000" cy="4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155990</xdr:rowOff>
    </xdr:from>
    <xdr:to>
      <xdr:col>24</xdr:col>
      <xdr:colOff>114300</xdr:colOff>
      <xdr:row>58</xdr:row>
      <xdr:rowOff>86140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70917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21913</xdr:rowOff>
    </xdr:from>
    <xdr:to>
      <xdr:col>20</xdr:col>
      <xdr:colOff>38100</xdr:colOff>
      <xdr:row>58</xdr:row>
      <xdr:rowOff>123513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114640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11237</xdr:rowOff>
    </xdr:from>
    <xdr:to>
      <xdr:col>15</xdr:col>
      <xdr:colOff>101600</xdr:colOff>
      <xdr:row>58</xdr:row>
      <xdr:rowOff>112837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103964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20450</xdr:rowOff>
    </xdr:from>
    <xdr:to>
      <xdr:col>10</xdr:col>
      <xdr:colOff>165100</xdr:colOff>
      <xdr:row>58</xdr:row>
      <xdr:rowOff>122050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113177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122367</xdr:rowOff>
    </xdr:from>
    <xdr:to>
      <xdr:col>6</xdr:col>
      <xdr:colOff>38100</xdr:colOff>
      <xdr:row>56</xdr:row>
      <xdr:rowOff>52517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43644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115030</xdr:rowOff>
    </xdr:from>
    <xdr:to>
      <xdr:col>24</xdr:col>
      <xdr:colOff>63500</xdr:colOff>
      <xdr:row>77</xdr:row>
      <xdr:rowOff>131584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45230"/>
          <a:ext cx="838200" cy="1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131584</xdr:rowOff>
    </xdr:from>
    <xdr:to>
      <xdr:col>19</xdr:col>
      <xdr:colOff>177800</xdr:colOff>
      <xdr:row>78</xdr:row>
      <xdr:rowOff>6941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33234"/>
          <a:ext cx="889000" cy="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105553</xdr:rowOff>
    </xdr:from>
    <xdr:to>
      <xdr:col>15</xdr:col>
      <xdr:colOff>50800</xdr:colOff>
      <xdr:row>78</xdr:row>
      <xdr:rowOff>6941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07203"/>
          <a:ext cx="889000" cy="7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105553</xdr:rowOff>
    </xdr:from>
    <xdr:to>
      <xdr:col>10</xdr:col>
      <xdr:colOff>114300</xdr:colOff>
      <xdr:row>78</xdr:row>
      <xdr:rowOff>155539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7203"/>
          <a:ext cx="889000" cy="2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64230</xdr:rowOff>
    </xdr:from>
    <xdr:to>
      <xdr:col>24</xdr:col>
      <xdr:colOff>114300</xdr:colOff>
      <xdr:row>76</xdr:row>
      <xdr:rowOff>165830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42657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80784</xdr:rowOff>
    </xdr:from>
    <xdr:to>
      <xdr:col>20</xdr:col>
      <xdr:colOff>38100</xdr:colOff>
      <xdr:row>78</xdr:row>
      <xdr:rowOff>10934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7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127591</xdr:rowOff>
    </xdr:from>
    <xdr:to>
      <xdr:col>15</xdr:col>
      <xdr:colOff>101600</xdr:colOff>
      <xdr:row>78</xdr:row>
      <xdr:rowOff>57741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48868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54753</xdr:rowOff>
    </xdr:from>
    <xdr:to>
      <xdr:col>10</xdr:col>
      <xdr:colOff>165100</xdr:colOff>
      <xdr:row>77</xdr:row>
      <xdr:rowOff>156353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5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147480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4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104739</xdr:rowOff>
    </xdr:from>
    <xdr:to>
      <xdr:col>6</xdr:col>
      <xdr:colOff>38100</xdr:colOff>
      <xdr:row>79</xdr:row>
      <xdr:rowOff>34889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26016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15342</xdr:rowOff>
    </xdr:from>
    <xdr:to>
      <xdr:col>24</xdr:col>
      <xdr:colOff>63500</xdr:colOff>
      <xdr:row>98</xdr:row>
      <xdr:rowOff>21259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17442"/>
          <a:ext cx="8382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3594</xdr:rowOff>
    </xdr:from>
    <xdr:to>
      <xdr:col>19</xdr:col>
      <xdr:colOff>177800</xdr:colOff>
      <xdr:row>98</xdr:row>
      <xdr:rowOff>21259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5694"/>
          <a:ext cx="889000" cy="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162446</xdr:rowOff>
    </xdr:from>
    <xdr:to>
      <xdr:col>15</xdr:col>
      <xdr:colOff>50800</xdr:colOff>
      <xdr:row>98</xdr:row>
      <xdr:rowOff>3594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93096"/>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162446</xdr:rowOff>
    </xdr:from>
    <xdr:to>
      <xdr:col>10</xdr:col>
      <xdr:colOff>114300</xdr:colOff>
      <xdr:row>98</xdr:row>
      <xdr:rowOff>76315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93096"/>
          <a:ext cx="889000" cy="8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135992</xdr:rowOff>
    </xdr:from>
    <xdr:to>
      <xdr:col>24</xdr:col>
      <xdr:colOff>114300</xdr:colOff>
      <xdr:row>98</xdr:row>
      <xdr:rowOff>66142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114419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4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141909</xdr:rowOff>
    </xdr:from>
    <xdr:to>
      <xdr:col>20</xdr:col>
      <xdr:colOff>38100</xdr:colOff>
      <xdr:row>98</xdr:row>
      <xdr:rowOff>72059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63186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6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124244</xdr:rowOff>
    </xdr:from>
    <xdr:to>
      <xdr:col>15</xdr:col>
      <xdr:colOff>101600</xdr:colOff>
      <xdr:row>98</xdr:row>
      <xdr:rowOff>54394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45521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4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111646</xdr:rowOff>
    </xdr:from>
    <xdr:to>
      <xdr:col>10</xdr:col>
      <xdr:colOff>165100</xdr:colOff>
      <xdr:row>98</xdr:row>
      <xdr:rowOff>41796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32923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25515</xdr:rowOff>
    </xdr:from>
    <xdr:to>
      <xdr:col>6</xdr:col>
      <xdr:colOff>38100</xdr:colOff>
      <xdr:row>98</xdr:row>
      <xdr:rowOff>127115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118242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2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94960</xdr:rowOff>
    </xdr:from>
    <xdr:to>
      <xdr:col>55</xdr:col>
      <xdr:colOff>0</xdr:colOff>
      <xdr:row>39</xdr:row>
      <xdr:rowOff>94960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94960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94960</xdr:rowOff>
    </xdr:from>
    <xdr:to>
      <xdr:col>41</xdr:col>
      <xdr:colOff>50800</xdr:colOff>
      <xdr:row>39</xdr:row>
      <xdr:rowOff>96919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44160</xdr:rowOff>
    </xdr:from>
    <xdr:to>
      <xdr:col>55</xdr:col>
      <xdr:colOff>50800</xdr:colOff>
      <xdr:row>39</xdr:row>
      <xdr:rowOff>145760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130537</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44160</xdr:rowOff>
    </xdr:from>
    <xdr:to>
      <xdr:col>41</xdr:col>
      <xdr:colOff>101600</xdr:colOff>
      <xdr:row>39</xdr:row>
      <xdr:rowOff>145760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136887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46119</xdr:rowOff>
    </xdr:from>
    <xdr:to>
      <xdr:col>36</xdr:col>
      <xdr:colOff>165100</xdr:colOff>
      <xdr:row>39</xdr:row>
      <xdr:rowOff>147719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138846</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26943</xdr:rowOff>
    </xdr:from>
    <xdr:to>
      <xdr:col>55</xdr:col>
      <xdr:colOff>0</xdr:colOff>
      <xdr:row>59</xdr:row>
      <xdr:rowOff>27019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424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26943</xdr:rowOff>
    </xdr:from>
    <xdr:to>
      <xdr:col>50</xdr:col>
      <xdr:colOff>114300</xdr:colOff>
      <xdr:row>59</xdr:row>
      <xdr:rowOff>27210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424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22561</xdr:rowOff>
    </xdr:from>
    <xdr:to>
      <xdr:col>45</xdr:col>
      <xdr:colOff>177800</xdr:colOff>
      <xdr:row>59</xdr:row>
      <xdr:rowOff>27210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3811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159931</xdr:rowOff>
    </xdr:from>
    <xdr:to>
      <xdr:col>41</xdr:col>
      <xdr:colOff>50800</xdr:colOff>
      <xdr:row>59</xdr:row>
      <xdr:rowOff>22561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04031"/>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147669</xdr:rowOff>
    </xdr:from>
    <xdr:to>
      <xdr:col>55</xdr:col>
      <xdr:colOff>50800</xdr:colOff>
      <xdr:row>59</xdr:row>
      <xdr:rowOff>77819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62596</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147593</xdr:rowOff>
    </xdr:from>
    <xdr:to>
      <xdr:col>50</xdr:col>
      <xdr:colOff>165100</xdr:colOff>
      <xdr:row>59</xdr:row>
      <xdr:rowOff>77743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68870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84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147860</xdr:rowOff>
    </xdr:from>
    <xdr:to>
      <xdr:col>46</xdr:col>
      <xdr:colOff>38100</xdr:colOff>
      <xdr:row>59</xdr:row>
      <xdr:rowOff>78010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69137</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4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143211</xdr:rowOff>
    </xdr:from>
    <xdr:to>
      <xdr:col>41</xdr:col>
      <xdr:colOff>101600</xdr:colOff>
      <xdr:row>59</xdr:row>
      <xdr:rowOff>73361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64488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109131</xdr:rowOff>
    </xdr:from>
    <xdr:to>
      <xdr:col>36</xdr:col>
      <xdr:colOff>165100</xdr:colOff>
      <xdr:row>59</xdr:row>
      <xdr:rowOff>39281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30408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109277</xdr:rowOff>
    </xdr:from>
    <xdr:to>
      <xdr:col>55</xdr:col>
      <xdr:colOff>0</xdr:colOff>
      <xdr:row>78</xdr:row>
      <xdr:rowOff>123050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482377"/>
          <a:ext cx="8382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89218</xdr:rowOff>
    </xdr:from>
    <xdr:to>
      <xdr:col>50</xdr:col>
      <xdr:colOff>114300</xdr:colOff>
      <xdr:row>78</xdr:row>
      <xdr:rowOff>109277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62318"/>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89218</xdr:rowOff>
    </xdr:from>
    <xdr:to>
      <xdr:col>45</xdr:col>
      <xdr:colOff>177800</xdr:colOff>
      <xdr:row>78</xdr:row>
      <xdr:rowOff>130747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6231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47155</xdr:rowOff>
    </xdr:from>
    <xdr:to>
      <xdr:col>41</xdr:col>
      <xdr:colOff>50800</xdr:colOff>
      <xdr:row>78</xdr:row>
      <xdr:rowOff>130747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420255"/>
          <a:ext cx="8890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72250</xdr:rowOff>
    </xdr:from>
    <xdr:to>
      <xdr:col>55</xdr:col>
      <xdr:colOff>50800</xdr:colOff>
      <xdr:row>79</xdr:row>
      <xdr:rowOff>2400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158627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58477</xdr:rowOff>
    </xdr:from>
    <xdr:to>
      <xdr:col>50</xdr:col>
      <xdr:colOff>165100</xdr:colOff>
      <xdr:row>78</xdr:row>
      <xdr:rowOff>160077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151204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2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38418</xdr:rowOff>
    </xdr:from>
    <xdr:to>
      <xdr:col>46</xdr:col>
      <xdr:colOff>38100</xdr:colOff>
      <xdr:row>78</xdr:row>
      <xdr:rowOff>140018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131145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0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79947</xdr:rowOff>
    </xdr:from>
    <xdr:to>
      <xdr:col>41</xdr:col>
      <xdr:colOff>101600</xdr:colOff>
      <xdr:row>79</xdr:row>
      <xdr:rowOff>10097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1224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167805</xdr:rowOff>
    </xdr:from>
    <xdr:to>
      <xdr:col>36</xdr:col>
      <xdr:colOff>165100</xdr:colOff>
      <xdr:row>78</xdr:row>
      <xdr:rowOff>97955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89082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122898</xdr:rowOff>
    </xdr:from>
    <xdr:to>
      <xdr:col>55</xdr:col>
      <xdr:colOff>0</xdr:colOff>
      <xdr:row>99</xdr:row>
      <xdr:rowOff>27648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92499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27648</xdr:rowOff>
    </xdr:from>
    <xdr:to>
      <xdr:col>50</xdr:col>
      <xdr:colOff>114300</xdr:colOff>
      <xdr:row>99</xdr:row>
      <xdr:rowOff>55068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7001198"/>
          <a:ext cx="8890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55068</xdr:rowOff>
    </xdr:from>
    <xdr:to>
      <xdr:col>45</xdr:col>
      <xdr:colOff>177800</xdr:colOff>
      <xdr:row>99</xdr:row>
      <xdr:rowOff>73761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7028618"/>
          <a:ext cx="889000" cy="1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73761</xdr:rowOff>
    </xdr:from>
    <xdr:to>
      <xdr:col>41</xdr:col>
      <xdr:colOff>50800</xdr:colOff>
      <xdr:row>99</xdr:row>
      <xdr:rowOff>87961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7047311"/>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72098</xdr:rowOff>
    </xdr:from>
    <xdr:to>
      <xdr:col>55</xdr:col>
      <xdr:colOff>50800</xdr:colOff>
      <xdr:row>99</xdr:row>
      <xdr:rowOff>2248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50525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8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148298</xdr:rowOff>
    </xdr:from>
    <xdr:to>
      <xdr:col>50</xdr:col>
      <xdr:colOff>165100</xdr:colOff>
      <xdr:row>99</xdr:row>
      <xdr:rowOff>78448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9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69575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70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4268</xdr:rowOff>
    </xdr:from>
    <xdr:to>
      <xdr:col>46</xdr:col>
      <xdr:colOff>38100</xdr:colOff>
      <xdr:row>99</xdr:row>
      <xdr:rowOff>105868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96995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70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22961</xdr:rowOff>
    </xdr:from>
    <xdr:to>
      <xdr:col>41</xdr:col>
      <xdr:colOff>101600</xdr:colOff>
      <xdr:row>99</xdr:row>
      <xdr:rowOff>124561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9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115688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8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37161</xdr:rowOff>
    </xdr:from>
    <xdr:to>
      <xdr:col>36</xdr:col>
      <xdr:colOff>165100</xdr:colOff>
      <xdr:row>99</xdr:row>
      <xdr:rowOff>138761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70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129888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71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162217</xdr:rowOff>
    </xdr:from>
    <xdr:to>
      <xdr:col>85</xdr:col>
      <xdr:colOff>127000</xdr:colOff>
      <xdr:row>39</xdr:row>
      <xdr:rowOff>27877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77317"/>
          <a:ext cx="8382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27877</xdr:rowOff>
    </xdr:from>
    <xdr:to>
      <xdr:col>81</xdr:col>
      <xdr:colOff>50800</xdr:colOff>
      <xdr:row>39</xdr:row>
      <xdr:rowOff>32334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714427"/>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32334</xdr:rowOff>
    </xdr:from>
    <xdr:to>
      <xdr:col>76</xdr:col>
      <xdr:colOff>114300</xdr:colOff>
      <xdr:row>39</xdr:row>
      <xdr:rowOff>37440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718884"/>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15951</xdr:rowOff>
    </xdr:from>
    <xdr:to>
      <xdr:col>71</xdr:col>
      <xdr:colOff>177800</xdr:colOff>
      <xdr:row>39</xdr:row>
      <xdr:rowOff>37440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70250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111417</xdr:rowOff>
    </xdr:from>
    <xdr:to>
      <xdr:col>85</xdr:col>
      <xdr:colOff>177800</xdr:colOff>
      <xdr:row>39</xdr:row>
      <xdr:rowOff>41567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26344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4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148527</xdr:rowOff>
    </xdr:from>
    <xdr:to>
      <xdr:col>81</xdr:col>
      <xdr:colOff>101600</xdr:colOff>
      <xdr:row>39</xdr:row>
      <xdr:rowOff>78677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69804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152984</xdr:rowOff>
    </xdr:from>
    <xdr:to>
      <xdr:col>76</xdr:col>
      <xdr:colOff>165100</xdr:colOff>
      <xdr:row>39</xdr:row>
      <xdr:rowOff>83134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74261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158090</xdr:rowOff>
    </xdr:from>
    <xdr:to>
      <xdr:col>72</xdr:col>
      <xdr:colOff>38100</xdr:colOff>
      <xdr:row>39</xdr:row>
      <xdr:rowOff>88240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79367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136601</xdr:rowOff>
    </xdr:from>
    <xdr:to>
      <xdr:col>67</xdr:col>
      <xdr:colOff>101600</xdr:colOff>
      <xdr:row>39</xdr:row>
      <xdr:rowOff>66751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57878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28143</xdr:rowOff>
    </xdr:from>
    <xdr:to>
      <xdr:col>85</xdr:col>
      <xdr:colOff>127000</xdr:colOff>
      <xdr:row>57</xdr:row>
      <xdr:rowOff>51787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00793"/>
          <a:ext cx="8382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28143</xdr:rowOff>
    </xdr:from>
    <xdr:to>
      <xdr:col>81</xdr:col>
      <xdr:colOff>50800</xdr:colOff>
      <xdr:row>58</xdr:row>
      <xdr:rowOff>113890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00793"/>
          <a:ext cx="889000" cy="25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113890</xdr:rowOff>
    </xdr:from>
    <xdr:to>
      <xdr:col>76</xdr:col>
      <xdr:colOff>114300</xdr:colOff>
      <xdr:row>58</xdr:row>
      <xdr:rowOff>129413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10057990"/>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135139</xdr:rowOff>
    </xdr:from>
    <xdr:to>
      <xdr:col>71</xdr:col>
      <xdr:colOff>177800</xdr:colOff>
      <xdr:row>58</xdr:row>
      <xdr:rowOff>129413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36339"/>
          <a:ext cx="889000" cy="3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987</xdr:rowOff>
    </xdr:from>
    <xdr:to>
      <xdr:col>85</xdr:col>
      <xdr:colOff>177800</xdr:colOff>
      <xdr:row>57</xdr:row>
      <xdr:rowOff>102587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150864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5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148793</xdr:rowOff>
    </xdr:from>
    <xdr:to>
      <xdr:col>81</xdr:col>
      <xdr:colOff>101600</xdr:colOff>
      <xdr:row>57</xdr:row>
      <xdr:rowOff>78943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95470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5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63090</xdr:rowOff>
    </xdr:from>
    <xdr:to>
      <xdr:col>76</xdr:col>
      <xdr:colOff>165100</xdr:colOff>
      <xdr:row>58</xdr:row>
      <xdr:rowOff>164690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155817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78613</xdr:rowOff>
    </xdr:from>
    <xdr:to>
      <xdr:col>72</xdr:col>
      <xdr:colOff>38100</xdr:colOff>
      <xdr:row>59</xdr:row>
      <xdr:rowOff>8763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171340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84339</xdr:rowOff>
    </xdr:from>
    <xdr:to>
      <xdr:col>67</xdr:col>
      <xdr:colOff>101600</xdr:colOff>
      <xdr:row>57</xdr:row>
      <xdr:rowOff>14489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31016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23419</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679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23419</xdr:rowOff>
    </xdr:from>
    <xdr:to>
      <xdr:col>76</xdr:col>
      <xdr:colOff>114300</xdr:colOff>
      <xdr:row>79</xdr:row>
      <xdr:rowOff>44031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6796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44031</xdr:rowOff>
    </xdr:from>
    <xdr:to>
      <xdr:col>71</xdr:col>
      <xdr:colOff>177800</xdr:colOff>
      <xdr:row>79</xdr:row>
      <xdr:rowOff>44031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8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144069</xdr:rowOff>
    </xdr:from>
    <xdr:to>
      <xdr:col>76</xdr:col>
      <xdr:colOff>165100</xdr:colOff>
      <xdr:row>79</xdr:row>
      <xdr:rowOff>74219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65346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0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164681</xdr:rowOff>
    </xdr:from>
    <xdr:to>
      <xdr:col>72</xdr:col>
      <xdr:colOff>38100</xdr:colOff>
      <xdr:row>79</xdr:row>
      <xdr:rowOff>94831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85958</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46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164681</xdr:rowOff>
    </xdr:from>
    <xdr:to>
      <xdr:col>67</xdr:col>
      <xdr:colOff>101600</xdr:colOff>
      <xdr:row>79</xdr:row>
      <xdr:rowOff>94831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85958</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57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129260</xdr:rowOff>
    </xdr:from>
    <xdr:to>
      <xdr:col>85</xdr:col>
      <xdr:colOff>126364</xdr:colOff>
      <xdr:row>97</xdr:row>
      <xdr:rowOff>136437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59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140264</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136437</xdr:rowOff>
    </xdr:from>
    <xdr:to>
      <xdr:col>86</xdr:col>
      <xdr:colOff>25400</xdr:colOff>
      <xdr:row>97</xdr:row>
      <xdr:rowOff>136437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75937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129260</xdr:rowOff>
    </xdr:from>
    <xdr:to>
      <xdr:col>86</xdr:col>
      <xdr:colOff>25400</xdr:colOff>
      <xdr:row>90</xdr:row>
      <xdr:rowOff>129260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5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136437</xdr:rowOff>
    </xdr:from>
    <xdr:to>
      <xdr:col>85</xdr:col>
      <xdr:colOff>127000</xdr:colOff>
      <xdr:row>97</xdr:row>
      <xdr:rowOff>141860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67087"/>
          <a:ext cx="8382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147135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124258</xdr:rowOff>
    </xdr:from>
    <xdr:to>
      <xdr:col>85</xdr:col>
      <xdr:colOff>177800</xdr:colOff>
      <xdr:row>95</xdr:row>
      <xdr:rowOff>54408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4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141860</xdr:rowOff>
    </xdr:from>
    <xdr:to>
      <xdr:col>81</xdr:col>
      <xdr:colOff>50800</xdr:colOff>
      <xdr:row>97</xdr:row>
      <xdr:rowOff>150050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772510"/>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123013</xdr:rowOff>
    </xdr:from>
    <xdr:to>
      <xdr:col>81</xdr:col>
      <xdr:colOff>101600</xdr:colOff>
      <xdr:row>95</xdr:row>
      <xdr:rowOff>53163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69690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150050</xdr:rowOff>
    </xdr:from>
    <xdr:to>
      <xdr:col>76</xdr:col>
      <xdr:colOff>114300</xdr:colOff>
      <xdr:row>98</xdr:row>
      <xdr:rowOff>31141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80700"/>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137300</xdr:rowOff>
    </xdr:from>
    <xdr:to>
      <xdr:col>76</xdr:col>
      <xdr:colOff>165100</xdr:colOff>
      <xdr:row>95</xdr:row>
      <xdr:rowOff>67450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83977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30874</xdr:rowOff>
    </xdr:from>
    <xdr:to>
      <xdr:col>71</xdr:col>
      <xdr:colOff>177800</xdr:colOff>
      <xdr:row>98</xdr:row>
      <xdr:rowOff>31141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832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143129</xdr:rowOff>
    </xdr:from>
    <xdr:to>
      <xdr:col>72</xdr:col>
      <xdr:colOff>38100</xdr:colOff>
      <xdr:row>95</xdr:row>
      <xdr:rowOff>73279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89806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154127</xdr:rowOff>
    </xdr:from>
    <xdr:to>
      <xdr:col>67</xdr:col>
      <xdr:colOff>101600</xdr:colOff>
      <xdr:row>95</xdr:row>
      <xdr:rowOff>84277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100804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85637</xdr:rowOff>
    </xdr:from>
    <xdr:to>
      <xdr:col>85</xdr:col>
      <xdr:colOff>177800</xdr:colOff>
      <xdr:row>98</xdr:row>
      <xdr:rowOff>15787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7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91060</xdr:rowOff>
    </xdr:from>
    <xdr:to>
      <xdr:col>81</xdr:col>
      <xdr:colOff>101600</xdr:colOff>
      <xdr:row>98</xdr:row>
      <xdr:rowOff>21210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99250</xdr:rowOff>
    </xdr:from>
    <xdr:to>
      <xdr:col>76</xdr:col>
      <xdr:colOff>165100</xdr:colOff>
      <xdr:row>98</xdr:row>
      <xdr:rowOff>29400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7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20527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82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151791</xdr:rowOff>
    </xdr:from>
    <xdr:to>
      <xdr:col>72</xdr:col>
      <xdr:colOff>38100</xdr:colOff>
      <xdr:row>98</xdr:row>
      <xdr:rowOff>81941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73068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151524</xdr:rowOff>
    </xdr:from>
    <xdr:to>
      <xdr:col>67</xdr:col>
      <xdr:colOff>101600</xdr:colOff>
      <xdr:row>98</xdr:row>
      <xdr:rowOff>81674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7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72801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8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全体的に類似団体と比較して、住民一人当たりのコストを低く抑えており、効率的な行政運営が実現できていると考えている。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この要因としては、「組織構造改革」や「アウトソーシング戦略」により、職員数を削減してきたことによる人件費の削減及び民間委託による効率的な行政運営に努めてきたことが考えられる。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教育費において</a:t>
          </a:r>
          <a:r>
            <a:rPr kumimoji="1" lang="en-US" altLang="ja-JP" sz="800">
              <a:solidFill>
                <a:schemeClr val="dk1"/>
              </a:solidFill>
              <a:effectLst/>
              <a:latin typeface="+mn-lt"/>
              <a:ea typeface="+mn-ea"/>
              <a:cs typeface="+mn-cs"/>
            </a:rPr>
            <a:t>2,172</a:t>
          </a:r>
          <a:r>
            <a:rPr kumimoji="1" lang="ja-JP" altLang="ja-JP" sz="800">
              <a:solidFill>
                <a:schemeClr val="dk1"/>
              </a:solidFill>
              <a:effectLst/>
              <a:latin typeface="+mn-lt"/>
              <a:ea typeface="+mn-ea"/>
              <a:cs typeface="+mn-cs"/>
            </a:rPr>
            <a:t>円</a:t>
          </a:r>
          <a:r>
            <a:rPr kumimoji="1" lang="ja-JP" altLang="en-US" sz="800">
              <a:solidFill>
                <a:schemeClr val="dk1"/>
              </a:solidFill>
              <a:effectLst/>
              <a:latin typeface="+mn-lt"/>
              <a:ea typeface="+mn-ea"/>
              <a:cs typeface="+mn-cs"/>
            </a:rPr>
            <a:t>減少しているが</a:t>
          </a:r>
          <a:r>
            <a:rPr kumimoji="1" lang="ja-JP" altLang="ja-JP" sz="800">
              <a:solidFill>
                <a:schemeClr val="dk1"/>
              </a:solidFill>
              <a:effectLst/>
              <a:latin typeface="+mn-lt"/>
              <a:ea typeface="+mn-ea"/>
              <a:cs typeface="+mn-cs"/>
            </a:rPr>
            <a:t>、小学校長寿命化等による工事費等の増加の影響によ</a:t>
          </a:r>
          <a:r>
            <a:rPr kumimoji="1" lang="ja-JP" altLang="en-US" sz="800">
              <a:solidFill>
                <a:schemeClr val="dk1"/>
              </a:solidFill>
              <a:effectLst/>
              <a:latin typeface="+mn-lt"/>
              <a:ea typeface="+mn-ea"/>
              <a:cs typeface="+mn-cs"/>
            </a:rPr>
            <a:t>り引き続き高止まりしている</a:t>
          </a:r>
          <a:r>
            <a:rPr kumimoji="1" lang="ja-JP" altLang="ja-JP" sz="80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民生費において</a:t>
          </a:r>
          <a:r>
            <a:rPr kumimoji="1" lang="en-US" altLang="ja-JP" sz="800">
              <a:solidFill>
                <a:schemeClr val="dk1"/>
              </a:solidFill>
              <a:effectLst/>
              <a:latin typeface="+mn-lt"/>
              <a:ea typeface="+mn-ea"/>
              <a:cs typeface="+mn-cs"/>
            </a:rPr>
            <a:t>19,738</a:t>
          </a:r>
          <a:r>
            <a:rPr kumimoji="1" lang="ja-JP" altLang="ja-JP" sz="800">
              <a:solidFill>
                <a:schemeClr val="dk1"/>
              </a:solidFill>
              <a:effectLst/>
              <a:latin typeface="+mn-lt"/>
              <a:ea typeface="+mn-ea"/>
              <a:cs typeface="+mn-cs"/>
            </a:rPr>
            <a:t>円増加しているのは、障害福祉サービス等給付費等の扶助費の増加の影響によるものである。</a:t>
          </a:r>
          <a:endParaRPr lang="ja-JP" altLang="ja-JP" sz="1000">
            <a:effectLst/>
          </a:endParaRPr>
        </a:p>
        <a:p>
          <a:r>
            <a:rPr kumimoji="1" lang="ja-JP" altLang="ja-JP" sz="800">
              <a:solidFill>
                <a:schemeClr val="dk1"/>
              </a:solidFill>
              <a:effectLst/>
              <a:latin typeface="+mn-lt"/>
              <a:ea typeface="+mn-ea"/>
              <a:cs typeface="+mn-cs"/>
            </a:rPr>
            <a:t>　また、平成２９年度まで、増大する社会福祉関係経費の影響により、普通建設事業に係る経費を抑制してきたため、公債費が少ないのも特徴ととらえてる。しかし、令和３年度以降は引き続き、公共施設の更新に対応するため、主に小・中学校の改修等に伴う教育費、及び普通建設事業費の起債に伴う公債費の増加を見込んでいる。</a:t>
          </a:r>
          <a:endParaRPr lang="ja-JP" altLang="ja-JP" sz="1000">
            <a:effectLst/>
          </a:endParaRPr>
        </a:p>
        <a:p>
          <a:r>
            <a:rPr kumimoji="1" lang="ja-JP" altLang="ja-JP" sz="800">
              <a:solidFill>
                <a:schemeClr val="dk1"/>
              </a:solidFill>
              <a:effectLst/>
              <a:latin typeface="+mn-lt"/>
              <a:ea typeface="+mn-ea"/>
              <a:cs typeface="+mn-cs"/>
            </a:rPr>
            <a:t>　今後も、既存事業の整理、統合、廃止等、事業の選択と集中を図り、限りある財源をより効率的に活用していくよう努めていく。</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平成２１年度以降のリーマンショックの影響による景気低迷を経て、平成２５年度から２７年度は、税収の回復及び事業の選択と集中により、財政調整基金を取り崩すことなく財政運営を行うことができた。実質単年度収支について、令和４年度は、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年度については繰越事業の未収入特定財源として基金を計上していることにより単年度収支が減したことなどに伴い減少している。財政調整基金残高については、令和</a:t>
          </a:r>
          <a:r>
            <a:rPr kumimoji="1" lang="en-US" altLang="ja-JP" sz="800">
              <a:solidFill>
                <a:schemeClr val="dk1"/>
              </a:solidFill>
              <a:effectLst/>
              <a:latin typeface="+mn-lt"/>
              <a:ea typeface="+mn-ea"/>
              <a:cs typeface="+mn-cs"/>
            </a:rPr>
            <a:t>6</a:t>
          </a:r>
          <a:r>
            <a:rPr kumimoji="1" lang="ja-JP" altLang="ja-JP" sz="800">
              <a:solidFill>
                <a:schemeClr val="dk1"/>
              </a:solidFill>
              <a:effectLst/>
              <a:latin typeface="+mn-lt"/>
              <a:ea typeface="+mn-ea"/>
              <a:cs typeface="+mn-cs"/>
            </a:rPr>
            <a:t>年度は原油価格・物価高騰の影響により経常経費が増加している上昇</a:t>
          </a:r>
          <a:r>
            <a:rPr kumimoji="1" lang="ja-JP" altLang="en-US" sz="800">
              <a:solidFill>
                <a:schemeClr val="dk1"/>
              </a:solidFill>
              <a:effectLst/>
              <a:latin typeface="+mn-lt"/>
              <a:ea typeface="+mn-ea"/>
              <a:cs typeface="+mn-cs"/>
            </a:rPr>
            <a:t>しているが法人税割の増加により</a:t>
          </a:r>
          <a:r>
            <a:rPr kumimoji="1" lang="ja-JP" altLang="ja-JP" sz="800">
              <a:solidFill>
                <a:schemeClr val="dk1"/>
              </a:solidFill>
              <a:effectLst/>
              <a:latin typeface="+mn-lt"/>
              <a:ea typeface="+mn-ea"/>
              <a:cs typeface="+mn-cs"/>
            </a:rPr>
            <a:t>、財政調整基金</a:t>
          </a:r>
          <a:r>
            <a:rPr kumimoji="1" lang="ja-JP" altLang="en-US" sz="800">
              <a:solidFill>
                <a:schemeClr val="dk1"/>
              </a:solidFill>
              <a:effectLst/>
              <a:latin typeface="+mn-lt"/>
              <a:ea typeface="+mn-ea"/>
              <a:cs typeface="+mn-cs"/>
            </a:rPr>
            <a:t>残高は昨年度と比較して０</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４</a:t>
          </a:r>
          <a:r>
            <a:rPr kumimoji="1" lang="ja-JP" altLang="ja-JP" sz="800">
              <a:solidFill>
                <a:schemeClr val="dk1"/>
              </a:solidFill>
              <a:effectLst/>
              <a:latin typeface="+mn-lt"/>
              <a:ea typeface="+mn-ea"/>
              <a:cs typeface="+mn-cs"/>
            </a:rPr>
            <a:t>１ポイントの</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となった。</a:t>
          </a:r>
          <a:endParaRPr lang="ja-JP" altLang="ja-JP" sz="1000">
            <a:effectLst/>
          </a:endParaRPr>
        </a:p>
        <a:p>
          <a:r>
            <a:rPr kumimoji="1" lang="ja-JP" altLang="ja-JP" sz="800">
              <a:solidFill>
                <a:schemeClr val="dk1"/>
              </a:solidFill>
              <a:effectLst/>
              <a:latin typeface="+mn-lt"/>
              <a:ea typeface="+mn-ea"/>
              <a:cs typeface="+mn-cs"/>
            </a:rPr>
            <a:t>　今後も事業の「選択と集中」により、限りある財源をより効率的に活用し、財政の健全化を推進していく。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平成２１年度以降のリーマンショックの影響による市税収入の減少などのマイナス要因を乗り越え、組織構造改革、業務改善及び中期財政計画及び長期財政計画等に基づき、行財政の効率的な運営に早期から取り組んできたことにより、強い財政基盤を構築できていたため、黒字を維持し続けている。</a:t>
          </a:r>
          <a:endParaRPr lang="ja-JP" altLang="ja-JP" sz="1000">
            <a:effectLst/>
          </a:endParaRPr>
        </a:p>
        <a:p>
          <a:r>
            <a:rPr kumimoji="1" lang="ja-JP" altLang="ja-JP" sz="800">
              <a:solidFill>
                <a:schemeClr val="dk1"/>
              </a:solidFill>
              <a:effectLst/>
              <a:latin typeface="+mn-lt"/>
              <a:ea typeface="+mn-ea"/>
              <a:cs typeface="+mn-cs"/>
            </a:rPr>
            <a:t>　今後も効率的な財政運営に努めることで、黒字を維持し続けられるよう努めていく。</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21082912</v>
      </c>
      <c r="BO4" s="371"/>
      <c r="BP4" s="371"/>
      <c r="BQ4" s="371"/>
      <c r="BR4" s="371"/>
      <c r="BS4" s="371"/>
      <c r="BT4" s="371"/>
      <c r="BU4" s="372"/>
      <c r="BV4" s="370">
        <v>19093502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20254020</v>
      </c>
      <c r="BO5" s="408"/>
      <c r="BP5" s="408"/>
      <c r="BQ5" s="408"/>
      <c r="BR5" s="408"/>
      <c r="BS5" s="408"/>
      <c r="BT5" s="408"/>
      <c r="BU5" s="409"/>
      <c r="BV5" s="407">
        <v>18643733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97.6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828892</v>
      </c>
      <c r="BO6" s="408"/>
      <c r="BP6" s="408"/>
      <c r="BQ6" s="408"/>
      <c r="BR6" s="408"/>
      <c r="BS6" s="408"/>
      <c r="BT6" s="408"/>
      <c r="BU6" s="409"/>
      <c r="BV6" s="407">
        <v>449769</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91.3</v>
      </c>
      <c r="CU6" s="445"/>
      <c r="CV6" s="445"/>
      <c r="CW6" s="445"/>
      <c r="CX6" s="445"/>
      <c r="CY6" s="445"/>
      <c r="CZ6" s="445"/>
      <c r="DA6" s="446"/>
      <c r="DB6" s="444">
        <v>97.6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80017</v>
      </c>
      <c r="BO7" s="408"/>
      <c r="BP7" s="408"/>
      <c r="BQ7" s="408"/>
      <c r="BR7" s="408"/>
      <c r="BS7" s="408"/>
      <c r="BT7" s="408"/>
      <c r="BU7" s="409"/>
      <c r="BV7" s="407">
        <v>94345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10330030</v>
      </c>
      <c r="CU7" s="408"/>
      <c r="CV7" s="408"/>
      <c r="CW7" s="408"/>
      <c r="CX7" s="408"/>
      <c r="CY7" s="408"/>
      <c r="CZ7" s="408"/>
      <c r="DA7" s="409"/>
      <c r="DB7" s="407">
        <v>10242874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748875</v>
      </c>
      <c r="BO8" s="408"/>
      <c r="BP8" s="408"/>
      <c r="BQ8" s="408"/>
      <c r="BR8" s="408"/>
      <c r="BS8" s="408"/>
      <c r="BT8" s="408"/>
      <c r="BU8" s="409"/>
      <c r="BV8" s="407">
        <v>355424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1.02</v>
      </c>
      <c r="CU8" s="448"/>
      <c r="CV8" s="448"/>
      <c r="CW8" s="448"/>
      <c r="CX8" s="448"/>
      <c r="CY8" s="448"/>
      <c r="CZ8" s="448"/>
      <c r="DA8" s="449"/>
      <c r="DB8" s="447">
        <v>1.01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46106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393451</v>
      </c>
      <c r="BO9" s="408"/>
      <c r="BP9" s="408"/>
      <c r="BQ9" s="408"/>
      <c r="BR9" s="408"/>
      <c r="BS9" s="408"/>
      <c r="BT9" s="408"/>
      <c r="BU9" s="409"/>
      <c r="BV9" s="407">
        <v>-358139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v>
      </c>
      <c r="CU9" s="405"/>
      <c r="CV9" s="405"/>
      <c r="CW9" s="405"/>
      <c r="CX9" s="405"/>
      <c r="CY9" s="405"/>
      <c r="CZ9" s="405"/>
      <c r="DA9" s="406"/>
      <c r="DB9" s="404">
        <v>7.5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46236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258006</v>
      </c>
      <c r="BO10" s="408"/>
      <c r="BP10" s="408"/>
      <c r="BQ10" s="408"/>
      <c r="BR10" s="408"/>
      <c r="BS10" s="408"/>
      <c r="BT10" s="408"/>
      <c r="BU10" s="409"/>
      <c r="BV10" s="407">
        <v>1747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49041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201748</v>
      </c>
      <c r="BO12" s="408"/>
      <c r="BP12" s="408"/>
      <c r="BQ12" s="408"/>
      <c r="BR12" s="408"/>
      <c r="BS12" s="408"/>
      <c r="BT12" s="408"/>
      <c r="BU12" s="409"/>
      <c r="BV12" s="407">
        <v>191563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44421</v>
      </c>
      <c r="S13" s="492"/>
      <c r="T13" s="492"/>
      <c r="U13" s="492"/>
      <c r="V13" s="493"/>
      <c r="W13" s="423" t="s">
        <v>131</v>
      </c>
      <c r="X13" s="424"/>
      <c r="Y13" s="424"/>
      <c r="Z13" s="424"/>
      <c r="AA13" s="424"/>
      <c r="AB13" s="414"/>
      <c r="AC13" s="458">
        <v>205</v>
      </c>
      <c r="AD13" s="459"/>
      <c r="AE13" s="459"/>
      <c r="AF13" s="459"/>
      <c r="AG13" s="501"/>
      <c r="AH13" s="458">
        <v>239</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449709</v>
      </c>
      <c r="BO13" s="408"/>
      <c r="BP13" s="408"/>
      <c r="BQ13" s="408"/>
      <c r="BR13" s="408"/>
      <c r="BS13" s="408"/>
      <c r="BT13" s="408"/>
      <c r="BU13" s="409"/>
      <c r="BV13" s="407">
        <v>-547955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2.9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49249</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37.1</v>
      </c>
      <c r="CU14" s="506"/>
      <c r="CV14" s="506"/>
      <c r="CW14" s="506"/>
      <c r="CX14" s="506"/>
      <c r="CY14" s="506"/>
      <c r="CZ14" s="506"/>
      <c r="DA14" s="507"/>
      <c r="DB14" s="505">
        <v>28.8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44802</v>
      </c>
      <c r="S15" s="492"/>
      <c r="T15" s="492"/>
      <c r="U15" s="492"/>
      <c r="V15" s="493"/>
      <c r="W15" s="423" t="s">
        <v>137</v>
      </c>
      <c r="X15" s="424"/>
      <c r="Y15" s="424"/>
      <c r="Z15" s="424"/>
      <c r="AA15" s="424"/>
      <c r="AB15" s="414"/>
      <c r="AC15" s="458">
        <v>11831</v>
      </c>
      <c r="AD15" s="459"/>
      <c r="AE15" s="459"/>
      <c r="AF15" s="459"/>
      <c r="AG15" s="501"/>
      <c r="AH15" s="458">
        <v>11833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8087259</v>
      </c>
      <c r="BO15" s="371"/>
      <c r="BP15" s="371"/>
      <c r="BQ15" s="371"/>
      <c r="BR15" s="371"/>
      <c r="BS15" s="371"/>
      <c r="BT15" s="371"/>
      <c r="BU15" s="372"/>
      <c r="BV15" s="370">
        <v>8027697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51.1</v>
      </c>
      <c r="AD16" s="495"/>
      <c r="AE16" s="495"/>
      <c r="AF16" s="495"/>
      <c r="AG16" s="496"/>
      <c r="AH16" s="494">
        <v>51.9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8003280</v>
      </c>
      <c r="BO16" s="408"/>
      <c r="BP16" s="408"/>
      <c r="BQ16" s="408"/>
      <c r="BR16" s="408"/>
      <c r="BS16" s="408"/>
      <c r="BT16" s="408"/>
      <c r="BU16" s="409"/>
      <c r="BV16" s="407">
        <v>7693007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11120</v>
      </c>
      <c r="AD17" s="459"/>
      <c r="AE17" s="459"/>
      <c r="AF17" s="459"/>
      <c r="AG17" s="501"/>
      <c r="AH17" s="458">
        <v>10708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10330030</v>
      </c>
      <c r="BO17" s="408"/>
      <c r="BP17" s="408"/>
      <c r="BQ17" s="408"/>
      <c r="BR17" s="408"/>
      <c r="BS17" s="408"/>
      <c r="BT17" s="408"/>
      <c r="BU17" s="409"/>
      <c r="BV17" s="407">
        <v>10242874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13.11</v>
      </c>
      <c r="M18" s="531"/>
      <c r="N18" s="531"/>
      <c r="O18" s="531"/>
      <c r="P18" s="531"/>
      <c r="Q18" s="531"/>
      <c r="R18" s="532"/>
      <c r="S18" s="532"/>
      <c r="T18" s="532"/>
      <c r="U18" s="532"/>
      <c r="V18" s="533"/>
      <c r="W18" s="425"/>
      <c r="X18" s="426"/>
      <c r="Y18" s="426"/>
      <c r="Z18" s="426"/>
      <c r="AA18" s="426"/>
      <c r="AB18" s="417"/>
      <c r="AC18" s="534">
        <v>48</v>
      </c>
      <c r="AD18" s="535"/>
      <c r="AE18" s="535"/>
      <c r="AF18" s="535"/>
      <c r="AG18" s="536"/>
      <c r="AH18" s="534">
        <v>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10280674</v>
      </c>
      <c r="BO18" s="408"/>
      <c r="BP18" s="408"/>
      <c r="BQ18" s="408"/>
      <c r="BR18" s="408"/>
      <c r="BS18" s="408"/>
      <c r="BT18" s="408"/>
      <c r="BU18" s="409"/>
      <c r="BV18" s="407">
        <v>9966484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3517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13791686</v>
      </c>
      <c r="BO19" s="408"/>
      <c r="BP19" s="408"/>
      <c r="BQ19" s="408"/>
      <c r="BR19" s="408"/>
      <c r="BS19" s="408"/>
      <c r="BT19" s="408"/>
      <c r="BU19" s="409"/>
      <c r="BV19" s="407">
        <v>12629680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18239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10044114</v>
      </c>
      <c r="BO22" s="371"/>
      <c r="BP22" s="371"/>
      <c r="BQ22" s="371"/>
      <c r="BR22" s="371"/>
      <c r="BS22" s="371"/>
      <c r="BT22" s="371"/>
      <c r="BU22" s="372"/>
      <c r="BV22" s="370">
        <v>9318463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2028384</v>
      </c>
      <c r="BO23" s="408"/>
      <c r="BP23" s="408"/>
      <c r="BQ23" s="408"/>
      <c r="BR23" s="408"/>
      <c r="BS23" s="408"/>
      <c r="BT23" s="408"/>
      <c r="BU23" s="409"/>
      <c r="BV23" s="407">
        <v>2484346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9120</v>
      </c>
      <c r="R24" s="459"/>
      <c r="S24" s="459"/>
      <c r="T24" s="459"/>
      <c r="U24" s="459"/>
      <c r="V24" s="501"/>
      <c r="W24" s="553"/>
      <c r="X24" s="554"/>
      <c r="Y24" s="555"/>
      <c r="Z24" s="457" t="s">
        <v>162</v>
      </c>
      <c r="AA24" s="437"/>
      <c r="AB24" s="437"/>
      <c r="AC24" s="437"/>
      <c r="AD24" s="437"/>
      <c r="AE24" s="437"/>
      <c r="AF24" s="437"/>
      <c r="AG24" s="438"/>
      <c r="AH24" s="458">
        <v>222</v>
      </c>
      <c r="AI24" s="459"/>
      <c r="AJ24" s="459"/>
      <c r="AK24" s="459"/>
      <c r="AL24" s="501"/>
      <c r="AM24" s="458">
        <v>658896</v>
      </c>
      <c r="AN24" s="459"/>
      <c r="AO24" s="459"/>
      <c r="AP24" s="459"/>
      <c r="AQ24" s="459"/>
      <c r="AR24" s="501"/>
      <c r="AS24" s="458">
        <v>2968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8268999</v>
      </c>
      <c r="BO24" s="408"/>
      <c r="BP24" s="408"/>
      <c r="BQ24" s="408"/>
      <c r="BR24" s="408"/>
      <c r="BS24" s="408"/>
      <c r="BT24" s="408"/>
      <c r="BU24" s="409"/>
      <c r="BV24" s="407">
        <v>7198304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7580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8003474</v>
      </c>
      <c r="BO25" s="371"/>
      <c r="BP25" s="371"/>
      <c r="BQ25" s="371"/>
      <c r="BR25" s="371"/>
      <c r="BS25" s="371"/>
      <c r="BT25" s="371"/>
      <c r="BU25" s="372"/>
      <c r="BV25" s="370">
        <v>8355482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4620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60339</v>
      </c>
      <c r="AN27" s="459"/>
      <c r="AO27" s="459"/>
      <c r="AP27" s="459"/>
      <c r="AQ27" s="459"/>
      <c r="AR27" s="501"/>
      <c r="AS27" s="458">
        <v>2873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937643</v>
      </c>
      <c r="BO27" s="527"/>
      <c r="BP27" s="527"/>
      <c r="BQ27" s="527"/>
      <c r="BR27" s="527"/>
      <c r="BS27" s="527"/>
      <c r="BT27" s="527"/>
      <c r="BU27" s="528"/>
      <c r="BV27" s="526">
        <v>947193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3980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1675562</v>
      </c>
      <c r="BO28" s="371"/>
      <c r="BP28" s="371"/>
      <c r="BQ28" s="371"/>
      <c r="BR28" s="371"/>
      <c r="BS28" s="371"/>
      <c r="BT28" s="371"/>
      <c r="BU28" s="372"/>
      <c r="BV28" s="370">
        <v>1619304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3710</v>
      </c>
      <c r="R29" s="459"/>
      <c r="S29" s="459"/>
      <c r="T29" s="459"/>
      <c r="U29" s="459"/>
      <c r="V29" s="501"/>
      <c r="W29" s="556"/>
      <c r="X29" s="557"/>
      <c r="Y29" s="558"/>
      <c r="Z29" s="457" t="s">
        <v>177</v>
      </c>
      <c r="AA29" s="437"/>
      <c r="AB29" s="437"/>
      <c r="AC29" s="437"/>
      <c r="AD29" s="437"/>
      <c r="AE29" s="437"/>
      <c r="AF29" s="437"/>
      <c r="AG29" s="438"/>
      <c r="AH29" s="458">
        <v>243</v>
      </c>
      <c r="AI29" s="459"/>
      <c r="AJ29" s="459"/>
      <c r="AK29" s="459"/>
      <c r="AL29" s="501"/>
      <c r="AM29" s="458">
        <v>719235</v>
      </c>
      <c r="AN29" s="459"/>
      <c r="AO29" s="459"/>
      <c r="AP29" s="459"/>
      <c r="AQ29" s="459"/>
      <c r="AR29" s="501"/>
      <c r="AS29" s="458">
        <v>2960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214403</v>
      </c>
      <c r="BO30" s="527"/>
      <c r="BP30" s="527"/>
      <c r="BQ30" s="527"/>
      <c r="BR30" s="527"/>
      <c r="BS30" s="527"/>
      <c r="BT30" s="527"/>
      <c r="BU30" s="528"/>
      <c r="BV30" s="526">
        <v>437455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衣浦東部広域連合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高浜市土地開発公社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土地取得費特別会計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介護保険（保険事業勘定）特別会計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衣浦衛生組合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高浜市総合サービス株式会社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愛知県市町村職員退職手当組合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介護保険（介護サービス事業勘定）特別会計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愛知県後期高齢者医療広域連合（一般会計）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公共駐車場事業特別会計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愛知県後期高齢者医療広域連合（後期高齢者医療特別会計）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qc9gnHzgenFfXAXnOfjUWd1snh9uZq8zCgJ2AVJjZENIiCybbWMsJDcs6I13OJ3Fc9yDIQNGq4gJnOnhsqACA==" saltValue="hM3/XyZxyb0T2/EelpaQ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533</v>
      </c>
      <c r="D34" s="1152"/>
      <c r="E34" s="1153"/>
      <c r="F34" s="32">
        <v>9.49</v>
      </c>
      <c r="G34" s="33">
        <v>9.5</v>
      </c>
      <c r="H34" s="33">
        <v>10.58</v>
      </c>
      <c r="I34" s="33">
        <v>10.43</v>
      </c>
      <c r="J34" s="34">
        <v>10.86</v>
      </c>
      <c r="K34" s="22"/>
      <c r="L34" s="22"/>
      <c r="M34" s="22"/>
      <c r="N34" s="22"/>
      <c r="O34" s="22"/>
      <c r="P34" s="22"/>
    </row>
    <row r="35" spans="1:16" ht="39" customHeight="1" x14ac:dyDescent="0.15">
      <c r="A35" s="22"/>
      <c r="B35" s="35"/>
      <c r="C35" s="1146" t="s">
        <v>534</v>
      </c>
      <c r="D35" s="1147"/>
      <c r="E35" s="1148"/>
      <c r="F35" s="36">
        <v>7.13</v>
      </c>
      <c r="G35" s="37">
        <v>9</v>
      </c>
      <c r="H35" s="37">
        <v>6.82</v>
      </c>
      <c r="I35" s="37">
        <v>2.93</v>
      </c>
      <c r="J35" s="38">
        <v>6.7</v>
      </c>
      <c r="K35" s="22"/>
      <c r="L35" s="22"/>
      <c r="M35" s="22"/>
      <c r="N35" s="22"/>
      <c r="O35" s="22"/>
      <c r="P35" s="22"/>
    </row>
    <row r="36" spans="1:16" ht="39" customHeight="1" x14ac:dyDescent="0.15">
      <c r="A36" s="22"/>
      <c r="B36" s="35"/>
      <c r="C36" s="1146" t="s">
        <v>535</v>
      </c>
      <c r="D36" s="1147"/>
      <c r="E36" s="1148"/>
      <c r="F36" s="36">
        <v>3.57</v>
      </c>
      <c r="G36" s="37">
        <v>2.73</v>
      </c>
      <c r="H36" s="37">
        <v>3.94</v>
      </c>
      <c r="I36" s="37">
        <v>3.9</v>
      </c>
      <c r="J36" s="38">
        <v>5.24</v>
      </c>
      <c r="K36" s="22"/>
      <c r="L36" s="22"/>
      <c r="M36" s="22"/>
      <c r="N36" s="22"/>
      <c r="O36" s="22"/>
      <c r="P36" s="22"/>
    </row>
    <row r="37" spans="1:16" ht="39" customHeight="1" x14ac:dyDescent="0.15">
      <c r="A37" s="22"/>
      <c r="B37" s="35"/>
      <c r="C37" s="1146" t="s">
        <v>536</v>
      </c>
      <c r="D37" s="1147"/>
      <c r="E37" s="1148"/>
      <c r="F37" s="36">
        <v>0.56999999999999995</v>
      </c>
      <c r="G37" s="37">
        <v>1.73</v>
      </c>
      <c r="H37" s="37">
        <v>1.36</v>
      </c>
      <c r="I37" s="37">
        <v>0.89</v>
      </c>
      <c r="J37" s="38">
        <v>1.01</v>
      </c>
      <c r="K37" s="22"/>
      <c r="L37" s="22"/>
      <c r="M37" s="22"/>
      <c r="N37" s="22"/>
      <c r="O37" s="22"/>
      <c r="P37" s="22"/>
    </row>
    <row r="38" spans="1:16" ht="39" customHeight="1" x14ac:dyDescent="0.15">
      <c r="A38" s="22"/>
      <c r="B38" s="35"/>
      <c r="C38" s="1146" t="s">
        <v>537</v>
      </c>
      <c r="D38" s="1147"/>
      <c r="E38" s="1148"/>
      <c r="F38" s="36">
        <v>0.62</v>
      </c>
      <c r="G38" s="37">
        <v>1.04</v>
      </c>
      <c r="H38" s="37">
        <v>0.74</v>
      </c>
      <c r="I38" s="37">
        <v>0.91</v>
      </c>
      <c r="J38" s="38">
        <v>0.57999999999999996</v>
      </c>
      <c r="K38" s="22"/>
      <c r="L38" s="22"/>
      <c r="M38" s="22"/>
      <c r="N38" s="22"/>
      <c r="O38" s="22"/>
      <c r="P38" s="22"/>
    </row>
    <row r="39" spans="1:16" ht="39" customHeight="1" x14ac:dyDescent="0.15">
      <c r="A39" s="22"/>
      <c r="B39" s="35"/>
      <c r="C39" s="1146" t="s">
        <v>538</v>
      </c>
      <c r="D39" s="1147"/>
      <c r="E39" s="1148"/>
      <c r="F39" s="36">
        <v>0.53</v>
      </c>
      <c r="G39" s="37">
        <v>0.54</v>
      </c>
      <c r="H39" s="37">
        <v>0.55000000000000004</v>
      </c>
      <c r="I39" s="37">
        <v>0.53</v>
      </c>
      <c r="J39" s="38">
        <v>0.53</v>
      </c>
      <c r="K39" s="22"/>
      <c r="L39" s="22"/>
      <c r="M39" s="22"/>
      <c r="N39" s="22"/>
      <c r="O39" s="22"/>
      <c r="P39" s="22"/>
    </row>
    <row r="40" spans="1:16" ht="39" customHeight="1" x14ac:dyDescent="0.15">
      <c r="A40" s="22"/>
      <c r="B40" s="35"/>
      <c r="C40" s="1146" t="s">
        <v>539</v>
      </c>
      <c r="D40" s="1147"/>
      <c r="E40" s="1148"/>
      <c r="F40" s="36">
        <v>7.0000000000000007E-2</v>
      </c>
      <c r="G40" s="37">
        <v>7.0000000000000007E-2</v>
      </c>
      <c r="H40" s="37">
        <v>0.06</v>
      </c>
      <c r="I40" s="37">
        <v>7.0000000000000007E-2</v>
      </c>
      <c r="J40" s="38">
        <v>0.1</v>
      </c>
      <c r="K40" s="22"/>
      <c r="L40" s="22"/>
      <c r="M40" s="22"/>
      <c r="N40" s="22"/>
      <c r="O40" s="22"/>
      <c r="P40" s="22"/>
    </row>
    <row r="41" spans="1:16" ht="39" customHeight="1" x14ac:dyDescent="0.15">
      <c r="A41" s="22"/>
      <c r="B41" s="35"/>
      <c r="C41" s="1146" t="s">
        <v>540</v>
      </c>
      <c r="D41" s="1147"/>
      <c r="E41" s="1148"/>
      <c r="F41" s="36">
        <v>0.66</v>
      </c>
      <c r="G41" s="37">
        <v>0.06</v>
      </c>
      <c r="H41" s="37">
        <v>0.02</v>
      </c>
      <c r="I41" s="37">
        <v>0.02</v>
      </c>
      <c r="J41" s="38">
        <v>0.03</v>
      </c>
      <c r="K41" s="22"/>
      <c r="L41" s="22"/>
      <c r="M41" s="22"/>
      <c r="N41" s="22"/>
      <c r="O41" s="22"/>
      <c r="P41" s="22"/>
    </row>
    <row r="42" spans="1:16" ht="39" customHeight="1" x14ac:dyDescent="0.15">
      <c r="A42" s="22"/>
      <c r="B42" s="39"/>
      <c r="C42" s="1146" t="s">
        <v>541</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542</v>
      </c>
      <c r="D43" s="1150"/>
      <c r="E43" s="1151"/>
      <c r="F43" s="41">
        <v>0.02</v>
      </c>
      <c r="G43" s="42">
        <v>0.02</v>
      </c>
      <c r="H43" s="42">
        <v>0.02</v>
      </c>
      <c r="I43" s="42">
        <v>0.02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UEEdXMWLmYXhBOMDJzEQG7xb5I2hsvJEmxesWHsAuegw1iKjW5jPBAhA5kf/Rs+jfZJuwnpIVSz+HzDQ++iw==" saltValue="oSRqYBtVQW5ygK/FWJd/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0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777</v>
      </c>
      <c r="L45" s="60">
        <v>779</v>
      </c>
      <c r="M45" s="60">
        <v>980</v>
      </c>
      <c r="N45" s="60">
        <v>1014</v>
      </c>
      <c r="O45" s="61">
        <v>1031</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279</v>
      </c>
      <c r="L48" s="64">
        <v>332</v>
      </c>
      <c r="M48" s="64">
        <v>342</v>
      </c>
      <c r="N48" s="64">
        <v>355</v>
      </c>
      <c r="O48" s="65">
        <v>381</v>
      </c>
      <c r="P48" s="48"/>
      <c r="Q48" s="48"/>
      <c r="R48" s="48"/>
      <c r="S48" s="48"/>
      <c r="T48" s="48"/>
      <c r="U48" s="48"/>
    </row>
    <row r="49" spans="1:21" ht="30.75" customHeight="1" x14ac:dyDescent="0.15">
      <c r="A49" s="48"/>
      <c r="B49" s="1156"/>
      <c r="C49" s="1157"/>
      <c r="D49" s="62"/>
      <c r="E49" s="1162" t="s">
        <v>14</v>
      </c>
      <c r="F49" s="1162"/>
      <c r="G49" s="1162"/>
      <c r="H49" s="1162"/>
      <c r="I49" s="1162"/>
      <c r="J49" s="1163"/>
      <c r="K49" s="63">
        <v>116</v>
      </c>
      <c r="L49" s="64">
        <v>104</v>
      </c>
      <c r="M49" s="64">
        <v>148</v>
      </c>
      <c r="N49" s="64">
        <v>198</v>
      </c>
      <c r="O49" s="65">
        <v>202</v>
      </c>
      <c r="P49" s="48"/>
      <c r="Q49" s="48"/>
      <c r="R49" s="48"/>
      <c r="S49" s="48"/>
      <c r="T49" s="48"/>
      <c r="U49" s="48"/>
    </row>
    <row r="50" spans="1:21" ht="30.75" customHeight="1" x14ac:dyDescent="0.15">
      <c r="A50" s="48"/>
      <c r="B50" s="1156"/>
      <c r="C50" s="1157"/>
      <c r="D50" s="62"/>
      <c r="E50" s="1162" t="s">
        <v>15</v>
      </c>
      <c r="F50" s="1162"/>
      <c r="G50" s="1162"/>
      <c r="H50" s="1162"/>
      <c r="I50" s="1162"/>
      <c r="J50" s="1163"/>
      <c r="K50" s="63">
        <v>17</v>
      </c>
      <c r="L50" s="64">
        <v>58</v>
      </c>
      <c r="M50" s="64">
        <v>59</v>
      </c>
      <c r="N50" s="64">
        <v>59</v>
      </c>
      <c r="O50" s="65">
        <v>59</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487</v>
      </c>
      <c r="L51" s="64">
        <v>0</v>
      </c>
      <c r="M51" s="64" t="s">
        <v>487</v>
      </c>
      <c r="N51" s="64" t="s">
        <v>487</v>
      </c>
      <c r="O51" s="65" t="s">
        <v>487</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1145</v>
      </c>
      <c r="L52" s="64">
        <v>1176</v>
      </c>
      <c r="M52" s="64">
        <v>1229</v>
      </c>
      <c r="N52" s="64">
        <v>1212</v>
      </c>
      <c r="O52" s="65">
        <v>1233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44</v>
      </c>
      <c r="L53" s="69">
        <v>97</v>
      </c>
      <c r="M53" s="69">
        <v>300</v>
      </c>
      <c r="N53" s="69">
        <v>414</v>
      </c>
      <c r="O53" s="70">
        <v>440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555</v>
      </c>
      <c r="L58" s="84" t="s">
        <v>555</v>
      </c>
      <c r="M58" s="84" t="s">
        <v>555</v>
      </c>
      <c r="N58" s="84" t="s">
        <v>555</v>
      </c>
      <c r="O58" s="85" t="s">
        <v>555</v>
      </c>
    </row>
    <row r="59" spans="1:21" ht="31.5" customHeight="1" x14ac:dyDescent="0.15">
      <c r="B59" s="1172"/>
      <c r="C59" s="1173"/>
      <c r="D59" s="1179" t="s">
        <v>26</v>
      </c>
      <c r="E59" s="1180"/>
      <c r="F59" s="1180"/>
      <c r="G59" s="1180"/>
      <c r="H59" s="1180"/>
      <c r="I59" s="1180"/>
      <c r="J59" s="1181"/>
      <c r="K59" s="86" t="s">
        <v>555</v>
      </c>
      <c r="L59" s="87" t="s">
        <v>555</v>
      </c>
      <c r="M59" s="87" t="s">
        <v>555</v>
      </c>
      <c r="N59" s="87" t="s">
        <v>555</v>
      </c>
      <c r="O59" s="88" t="s">
        <v>555</v>
      </c>
    </row>
    <row r="60" spans="1:21" ht="31.5" customHeight="1" thickBot="1" x14ac:dyDescent="0.2">
      <c r="B60" s="1174"/>
      <c r="C60" s="1175"/>
      <c r="D60" s="1182" t="s">
        <v>27</v>
      </c>
      <c r="E60" s="1183"/>
      <c r="F60" s="1183"/>
      <c r="G60" s="1183"/>
      <c r="H60" s="1183"/>
      <c r="I60" s="1183"/>
      <c r="J60" s="1184"/>
      <c r="K60" s="89" t="s">
        <v>555</v>
      </c>
      <c r="L60" s="90" t="s">
        <v>555</v>
      </c>
      <c r="M60" s="90" t="s">
        <v>555</v>
      </c>
      <c r="N60" s="90" t="s">
        <v>555</v>
      </c>
      <c r="O60" s="91" t="s">
        <v>555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5wkEI3/gpeeqwkqIAoohG+tOlvqEJn7hHcLUMCW5qFVpUKFt+ZqtqyUBu6dzZlgBh/FhmljwoZ7AFqwmtfWAA==" saltValue="NCnhujvKYaeth8k83N30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43">
        <v>9936</v>
      </c>
      <c r="J41" s="344">
        <v>9580</v>
      </c>
      <c r="K41" s="344">
        <v>9132</v>
      </c>
      <c r="L41" s="344">
        <v>9578</v>
      </c>
      <c r="M41" s="345">
        <v>10247</v>
      </c>
    </row>
    <row r="42" spans="2:13" ht="27.75" customHeight="1" x14ac:dyDescent="0.15">
      <c r="B42" s="1187"/>
      <c r="C42" s="1188"/>
      <c r="D42" s="106"/>
      <c r="E42" s="1193" t="s">
        <v>32</v>
      </c>
      <c r="F42" s="1193"/>
      <c r="G42" s="1193"/>
      <c r="H42" s="1194"/>
      <c r="I42" s="346">
        <v>915</v>
      </c>
      <c r="J42" s="347">
        <v>888</v>
      </c>
      <c r="K42" s="347">
        <v>823</v>
      </c>
      <c r="L42" s="347">
        <v>693</v>
      </c>
      <c r="M42" s="348">
        <v>559</v>
      </c>
    </row>
    <row r="43" spans="2:13" ht="27.75" customHeight="1" x14ac:dyDescent="0.15">
      <c r="B43" s="1187"/>
      <c r="C43" s="1188"/>
      <c r="D43" s="106"/>
      <c r="E43" s="1193" t="s">
        <v>33</v>
      </c>
      <c r="F43" s="1193"/>
      <c r="G43" s="1193"/>
      <c r="H43" s="1194"/>
      <c r="I43" s="346">
        <v>5198</v>
      </c>
      <c r="J43" s="347">
        <v>3699</v>
      </c>
      <c r="K43" s="347">
        <v>3718</v>
      </c>
      <c r="L43" s="347">
        <v>4107</v>
      </c>
      <c r="M43" s="348">
        <v>4440</v>
      </c>
    </row>
    <row r="44" spans="2:13" ht="27.75" customHeight="1" x14ac:dyDescent="0.15">
      <c r="B44" s="1187"/>
      <c r="C44" s="1188"/>
      <c r="D44" s="106"/>
      <c r="E44" s="1193" t="s">
        <v>34</v>
      </c>
      <c r="F44" s="1193"/>
      <c r="G44" s="1193"/>
      <c r="H44" s="1194"/>
      <c r="I44" s="346">
        <v>1616</v>
      </c>
      <c r="J44" s="347">
        <v>1625</v>
      </c>
      <c r="K44" s="347">
        <v>1597</v>
      </c>
      <c r="L44" s="347">
        <v>1489</v>
      </c>
      <c r="M44" s="348">
        <v>1366</v>
      </c>
    </row>
    <row r="45" spans="2:13" ht="27.75" customHeight="1" x14ac:dyDescent="0.15">
      <c r="B45" s="1187"/>
      <c r="C45" s="1188"/>
      <c r="D45" s="106"/>
      <c r="E45" s="1193" t="s">
        <v>35</v>
      </c>
      <c r="F45" s="1193"/>
      <c r="G45" s="1193"/>
      <c r="H45" s="1194"/>
      <c r="I45" s="346">
        <v>1488</v>
      </c>
      <c r="J45" s="347">
        <v>1465</v>
      </c>
      <c r="K45" s="347">
        <v>1469</v>
      </c>
      <c r="L45" s="347">
        <v>1388</v>
      </c>
      <c r="M45" s="348">
        <v>1386</v>
      </c>
    </row>
    <row r="46" spans="2:13" ht="27.75" customHeight="1" x14ac:dyDescent="0.15">
      <c r="B46" s="1187"/>
      <c r="C46" s="1188"/>
      <c r="D46" s="107"/>
      <c r="E46" s="1193" t="s">
        <v>36</v>
      </c>
      <c r="F46" s="1193"/>
      <c r="G46" s="1193"/>
      <c r="H46" s="1194"/>
      <c r="I46" s="346">
        <v>170</v>
      </c>
      <c r="J46" s="347">
        <v>170</v>
      </c>
      <c r="K46" s="347">
        <v>203</v>
      </c>
      <c r="L46" s="347">
        <v>181</v>
      </c>
      <c r="M46" s="348">
        <v>194</v>
      </c>
    </row>
    <row r="47" spans="2:13" ht="27.75" customHeight="1" x14ac:dyDescent="0.15">
      <c r="B47" s="1187"/>
      <c r="C47" s="1188"/>
      <c r="D47" s="108"/>
      <c r="E47" s="1195" t="s">
        <v>37</v>
      </c>
      <c r="F47" s="1196"/>
      <c r="G47" s="1196"/>
      <c r="H47" s="1197"/>
      <c r="I47" s="346" t="s">
        <v>487</v>
      </c>
      <c r="J47" s="347" t="s">
        <v>487</v>
      </c>
      <c r="K47" s="347" t="s">
        <v>487</v>
      </c>
      <c r="L47" s="347" t="s">
        <v>487</v>
      </c>
      <c r="M47" s="348" t="s">
        <v>487</v>
      </c>
    </row>
    <row r="48" spans="2:13" ht="27.75" customHeight="1" x14ac:dyDescent="0.15">
      <c r="B48" s="1187"/>
      <c r="C48" s="1188"/>
      <c r="D48" s="106"/>
      <c r="E48" s="1193" t="s">
        <v>38</v>
      </c>
      <c r="F48" s="1193"/>
      <c r="G48" s="1193"/>
      <c r="H48" s="1194"/>
      <c r="I48" s="346" t="s">
        <v>487</v>
      </c>
      <c r="J48" s="347" t="s">
        <v>487</v>
      </c>
      <c r="K48" s="347" t="s">
        <v>487</v>
      </c>
      <c r="L48" s="347" t="s">
        <v>487</v>
      </c>
      <c r="M48" s="348" t="s">
        <v>487</v>
      </c>
    </row>
    <row r="49" spans="2:13" ht="27.75" customHeight="1" x14ac:dyDescent="0.15">
      <c r="B49" s="1189"/>
      <c r="C49" s="1190"/>
      <c r="D49" s="106"/>
      <c r="E49" s="1193" t="s">
        <v>39</v>
      </c>
      <c r="F49" s="1193"/>
      <c r="G49" s="1193"/>
      <c r="H49" s="1194"/>
      <c r="I49" s="346" t="s">
        <v>487</v>
      </c>
      <c r="J49" s="347" t="s">
        <v>487</v>
      </c>
      <c r="K49" s="347" t="s">
        <v>487</v>
      </c>
      <c r="L49" s="347" t="s">
        <v>487</v>
      </c>
      <c r="M49" s="348" t="s">
        <v>487</v>
      </c>
    </row>
    <row r="50" spans="2:13" ht="27.75" customHeight="1" x14ac:dyDescent="0.15">
      <c r="B50" s="1198" t="s">
        <v>40</v>
      </c>
      <c r="C50" s="1199"/>
      <c r="D50" s="109"/>
      <c r="E50" s="1193" t="s">
        <v>41</v>
      </c>
      <c r="F50" s="1193"/>
      <c r="G50" s="1193"/>
      <c r="H50" s="1194"/>
      <c r="I50" s="346">
        <v>3404</v>
      </c>
      <c r="J50" s="347">
        <v>3183</v>
      </c>
      <c r="K50" s="347">
        <v>3011</v>
      </c>
      <c r="L50" s="347">
        <v>2629</v>
      </c>
      <c r="M50" s="348">
        <v>2406</v>
      </c>
    </row>
    <row r="51" spans="2:13" ht="27.75" customHeight="1" x14ac:dyDescent="0.15">
      <c r="B51" s="1187"/>
      <c r="C51" s="1188"/>
      <c r="D51" s="106"/>
      <c r="E51" s="1193" t="s">
        <v>42</v>
      </c>
      <c r="F51" s="1193"/>
      <c r="G51" s="1193"/>
      <c r="H51" s="1194"/>
      <c r="I51" s="346">
        <v>5146</v>
      </c>
      <c r="J51" s="347">
        <v>3698</v>
      </c>
      <c r="K51" s="347">
        <v>3718</v>
      </c>
      <c r="L51" s="347">
        <v>4090</v>
      </c>
      <c r="M51" s="348">
        <v>4417</v>
      </c>
    </row>
    <row r="52" spans="2:13" ht="27.75" customHeight="1" x14ac:dyDescent="0.15">
      <c r="B52" s="1189"/>
      <c r="C52" s="1190"/>
      <c r="D52" s="106"/>
      <c r="E52" s="1193" t="s">
        <v>43</v>
      </c>
      <c r="F52" s="1193"/>
      <c r="G52" s="1193"/>
      <c r="H52" s="1194"/>
      <c r="I52" s="346">
        <v>9148</v>
      </c>
      <c r="J52" s="347">
        <v>8768</v>
      </c>
      <c r="K52" s="347">
        <v>8294</v>
      </c>
      <c r="L52" s="347">
        <v>8011</v>
      </c>
      <c r="M52" s="348">
        <v>7845</v>
      </c>
    </row>
    <row r="53" spans="2:13" ht="27.75" customHeight="1" thickBot="1" x14ac:dyDescent="0.2">
      <c r="B53" s="1200" t="s">
        <v>19</v>
      </c>
      <c r="C53" s="1201"/>
      <c r="D53" s="110"/>
      <c r="E53" s="1202" t="s">
        <v>44</v>
      </c>
      <c r="F53" s="1202"/>
      <c r="G53" s="1202"/>
      <c r="H53" s="1203"/>
      <c r="I53" s="349">
        <v>1626</v>
      </c>
      <c r="J53" s="350">
        <v>1778</v>
      </c>
      <c r="K53" s="350">
        <v>1920</v>
      </c>
      <c r="L53" s="350">
        <v>2708</v>
      </c>
      <c r="M53" s="351">
        <v>3524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wBSZWM2fWoIwJysAbLd5t13n2lN+9W17SRXCSxSNaZVnWbuaCDcZknKKmwQXLQKrmiAF39FgDqp5dN+iSSetw==" saltValue="fFtnRUA6FBITIGMZUl69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1809</v>
      </c>
      <c r="G55" s="352">
        <v>1619</v>
      </c>
      <c r="H55" s="353">
        <v>1676</v>
      </c>
    </row>
    <row r="56" spans="2:8" ht="52.5" customHeight="1" x14ac:dyDescent="0.15">
      <c r="B56" s="122"/>
      <c r="C56" s="1214" t="s">
        <v>47</v>
      </c>
      <c r="D56" s="1214"/>
      <c r="E56" s="1215"/>
      <c r="F56" s="354" t="s">
        <v>487</v>
      </c>
      <c r="G56" s="354" t="s">
        <v>487</v>
      </c>
      <c r="H56" s="355" t="s">
        <v>487</v>
      </c>
    </row>
    <row r="57" spans="2:8" ht="53.25" customHeight="1" x14ac:dyDescent="0.15">
      <c r="B57" s="122"/>
      <c r="C57" s="1216" t="s">
        <v>48</v>
      </c>
      <c r="D57" s="1216"/>
      <c r="E57" s="1217"/>
      <c r="F57" s="356">
        <v>576</v>
      </c>
      <c r="G57" s="356">
        <v>437</v>
      </c>
      <c r="H57" s="357">
        <v>214</v>
      </c>
    </row>
    <row r="58" spans="2:8" ht="45.75" customHeight="1" x14ac:dyDescent="0.15">
      <c r="B58" s="123"/>
      <c r="C58" s="1204" t="s">
        <v>556</v>
      </c>
      <c r="D58" s="1205"/>
      <c r="E58" s="1206"/>
      <c r="F58" s="358">
        <v>409</v>
      </c>
      <c r="G58" s="358">
        <v>250</v>
      </c>
      <c r="H58" s="359">
        <v>103</v>
      </c>
    </row>
    <row r="59" spans="2:8" ht="45.75" customHeight="1" x14ac:dyDescent="0.15">
      <c r="B59" s="123"/>
      <c r="C59" s="1204" t="s">
        <v>557</v>
      </c>
      <c r="D59" s="1205"/>
      <c r="E59" s="1206"/>
      <c r="F59" s="358">
        <v>86</v>
      </c>
      <c r="G59" s="358">
        <v>114</v>
      </c>
      <c r="H59" s="359">
        <v>57</v>
      </c>
    </row>
    <row r="60" spans="2:8" ht="45.75" customHeight="1" x14ac:dyDescent="0.15">
      <c r="B60" s="123"/>
      <c r="C60" s="1204" t="s">
        <v>558</v>
      </c>
      <c r="D60" s="1205"/>
      <c r="E60" s="1206"/>
      <c r="F60" s="358">
        <v>45</v>
      </c>
      <c r="G60" s="358">
        <v>48</v>
      </c>
      <c r="H60" s="359">
        <v>30</v>
      </c>
    </row>
    <row r="61" spans="2:8" ht="45.75" customHeight="1" x14ac:dyDescent="0.15">
      <c r="B61" s="123"/>
      <c r="C61" s="1204" t="s">
        <v>559</v>
      </c>
      <c r="D61" s="1205"/>
      <c r="E61" s="1206"/>
      <c r="F61" s="358">
        <v>10</v>
      </c>
      <c r="G61" s="358">
        <v>8</v>
      </c>
      <c r="H61" s="359">
        <v>8</v>
      </c>
    </row>
    <row r="62" spans="2:8" ht="45.75" customHeight="1" thickBot="1" x14ac:dyDescent="0.2">
      <c r="B62" s="124"/>
      <c r="C62" s="1207" t="s">
        <v>560</v>
      </c>
      <c r="D62" s="1208"/>
      <c r="E62" s="1209"/>
      <c r="F62" s="360">
        <v>3</v>
      </c>
      <c r="G62" s="360">
        <v>2</v>
      </c>
      <c r="H62" s="361">
        <v>6</v>
      </c>
    </row>
    <row r="63" spans="2:8" ht="52.5" customHeight="1" thickBot="1" x14ac:dyDescent="0.2">
      <c r="B63" s="125"/>
      <c r="C63" s="1210" t="s">
        <v>49</v>
      </c>
      <c r="D63" s="1210"/>
      <c r="E63" s="1211"/>
      <c r="F63" s="362">
        <v>2385</v>
      </c>
      <c r="G63" s="362">
        <v>2057</v>
      </c>
      <c r="H63" s="363">
        <v>1890</v>
      </c>
    </row>
    <row r="64" spans="2:8" x14ac:dyDescent="0.15"/>
  </sheetData>
  <sheetProtection algorithmName="SHA-512" hashValue="v7s8GWtn99Zt83bsd5iek1H+sPCXxbuhg5GfeZ5SFl6D1PlyruJu5nk8Jm0TCt0vriJE5Sdc3OKDwlLk3s7bcA==" saltValue="mvvvqK617JGyHTQXvjiK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50831</v>
      </c>
      <c r="E3" s="144"/>
      <c r="F3" s="145">
        <v>76347</v>
      </c>
      <c r="G3" s="146"/>
      <c r="H3" s="147"/>
    </row>
    <row r="4" spans="1:8" x14ac:dyDescent="0.15">
      <c r="A4" s="148"/>
      <c r="B4" s="149"/>
      <c r="C4" s="150"/>
      <c r="D4" s="151">
        <v>41703</v>
      </c>
      <c r="E4" s="152"/>
      <c r="F4" s="153">
        <v>41762</v>
      </c>
      <c r="G4" s="154"/>
      <c r="H4" s="155"/>
    </row>
    <row r="5" spans="1:8" x14ac:dyDescent="0.15">
      <c r="A5" s="136" t="s">
        <v>520</v>
      </c>
      <c r="B5" s="141"/>
      <c r="C5" s="142"/>
      <c r="D5" s="143">
        <v>21551</v>
      </c>
      <c r="E5" s="144"/>
      <c r="F5" s="145">
        <v>69604</v>
      </c>
      <c r="G5" s="146"/>
      <c r="H5" s="147"/>
    </row>
    <row r="6" spans="1:8" x14ac:dyDescent="0.15">
      <c r="A6" s="148"/>
      <c r="B6" s="149"/>
      <c r="C6" s="150"/>
      <c r="D6" s="151">
        <v>15875</v>
      </c>
      <c r="E6" s="152"/>
      <c r="F6" s="153">
        <v>36247</v>
      </c>
      <c r="G6" s="154"/>
      <c r="H6" s="155"/>
    </row>
    <row r="7" spans="1:8" x14ac:dyDescent="0.15">
      <c r="A7" s="136" t="s">
        <v>521</v>
      </c>
      <c r="B7" s="141"/>
      <c r="C7" s="142"/>
      <c r="D7" s="143">
        <v>25649</v>
      </c>
      <c r="E7" s="144"/>
      <c r="F7" s="145">
        <v>68410</v>
      </c>
      <c r="G7" s="146"/>
      <c r="H7" s="147"/>
    </row>
    <row r="8" spans="1:8" x14ac:dyDescent="0.15">
      <c r="A8" s="148"/>
      <c r="B8" s="149"/>
      <c r="C8" s="150"/>
      <c r="D8" s="151">
        <v>17461</v>
      </c>
      <c r="E8" s="152"/>
      <c r="F8" s="153">
        <v>35086</v>
      </c>
      <c r="G8" s="154"/>
      <c r="H8" s="155"/>
    </row>
    <row r="9" spans="1:8" x14ac:dyDescent="0.15">
      <c r="A9" s="136" t="s">
        <v>522</v>
      </c>
      <c r="B9" s="141"/>
      <c r="C9" s="142"/>
      <c r="D9" s="143">
        <v>48759</v>
      </c>
      <c r="E9" s="144"/>
      <c r="F9" s="145">
        <v>73019</v>
      </c>
      <c r="G9" s="146"/>
      <c r="H9" s="147"/>
    </row>
    <row r="10" spans="1:8" x14ac:dyDescent="0.15">
      <c r="A10" s="148"/>
      <c r="B10" s="149"/>
      <c r="C10" s="150"/>
      <c r="D10" s="151">
        <v>21312</v>
      </c>
      <c r="E10" s="152"/>
      <c r="F10" s="153">
        <v>39427</v>
      </c>
      <c r="G10" s="154"/>
      <c r="H10" s="155"/>
    </row>
    <row r="11" spans="1:8" x14ac:dyDescent="0.15">
      <c r="A11" s="136" t="s">
        <v>523</v>
      </c>
      <c r="B11" s="141"/>
      <c r="C11" s="142"/>
      <c r="D11" s="143">
        <v>51142</v>
      </c>
      <c r="E11" s="144"/>
      <c r="F11" s="145">
        <v>76590</v>
      </c>
      <c r="G11" s="146"/>
      <c r="H11" s="147"/>
    </row>
    <row r="12" spans="1:8" x14ac:dyDescent="0.15">
      <c r="A12" s="148"/>
      <c r="B12" s="149"/>
      <c r="C12" s="156"/>
      <c r="D12" s="151">
        <v>29143</v>
      </c>
      <c r="E12" s="152"/>
      <c r="F12" s="153">
        <v>42387</v>
      </c>
      <c r="G12" s="154"/>
      <c r="H12" s="155"/>
    </row>
    <row r="13" spans="1:8" x14ac:dyDescent="0.15">
      <c r="A13" s="136"/>
      <c r="B13" s="141"/>
      <c r="C13" s="157"/>
      <c r="D13" s="158">
        <v>39586</v>
      </c>
      <c r="E13" s="159"/>
      <c r="F13" s="160">
        <v>72794</v>
      </c>
      <c r="G13" s="161"/>
      <c r="H13" s="147"/>
    </row>
    <row r="14" spans="1:8" x14ac:dyDescent="0.15">
      <c r="A14" s="148"/>
      <c r="B14" s="149"/>
      <c r="C14" s="150"/>
      <c r="D14" s="151">
        <v>25099</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7.66</v>
      </c>
      <c r="C19" s="162">
        <f>ROUND(VALUE(SUBSTITUTE(実質収支比率等に係る経年分析!G$48,"▲","-")),2)</f>
        <v>9.5399999999999991</v>
      </c>
      <c r="D19" s="162">
        <f>ROUND(VALUE(SUBSTITUTE(実質収支比率等に係る経年分析!H$48,"▲","-")),2)</f>
        <v>7.38</v>
      </c>
      <c r="E19" s="162">
        <f>ROUND(VALUE(SUBSTITUTE(実質収支比率等に係る経年分析!I$48,"▲","-")),2)</f>
        <v>3.47</v>
      </c>
      <c r="F19" s="162">
        <f>ROUND(VALUE(SUBSTITUTE(実質収支比率等に係る経年分析!J$48,"▲","-")),2)</f>
        <v>7.25</v>
      </c>
    </row>
    <row r="20" spans="1:11" x14ac:dyDescent="0.15">
      <c r="A20" s="162" t="s">
        <v>53</v>
      </c>
      <c r="B20" s="162">
        <f>ROUND(VALUE(SUBSTITUTE(実質収支比率等に係る経年分析!F$47,"▲","-")),2)</f>
        <v>21.66</v>
      </c>
      <c r="C20" s="162">
        <f>ROUND(VALUE(SUBSTITUTE(実質収支比率等に係る経年分析!G$47,"▲","-")),2)</f>
        <v>20.239999999999998</v>
      </c>
      <c r="D20" s="162">
        <f>ROUND(VALUE(SUBSTITUTE(実質収支比率等に係る経年分析!H$47,"▲","-")),2)</f>
        <v>18.72</v>
      </c>
      <c r="E20" s="162">
        <f>ROUND(VALUE(SUBSTITUTE(実質収支比率等に係る経年分析!I$47,"▲","-")),2)</f>
        <v>15.81</v>
      </c>
      <c r="F20" s="162">
        <f>ROUND(VALUE(SUBSTITUTE(実質収支比率等に係る経年分析!J$47,"▲","-")),2)</f>
        <v>16.22</v>
      </c>
    </row>
    <row r="21" spans="1:11" x14ac:dyDescent="0.15">
      <c r="A21" s="162" t="s">
        <v>54</v>
      </c>
      <c r="B21" s="162">
        <f>IF(ISNUMBER(VALUE(SUBSTITUTE(実質収支比率等に係る経年分析!F$49,"▲","-"))),ROUND(VALUE(SUBSTITUTE(実質収支比率等に係る経年分析!F$49,"▲","-")),2),NA())</f>
        <v>3.67</v>
      </c>
      <c r="C21" s="162">
        <f>IF(ISNUMBER(VALUE(SUBSTITUTE(実質収支比率等に係る経年分析!G$49,"▲","-"))),ROUND(VALUE(SUBSTITUTE(実質収支比率等に係る経年分析!G$49,"▲","-")),2),NA())</f>
        <v>0.9</v>
      </c>
      <c r="D21" s="162">
        <f>IF(ISNUMBER(VALUE(SUBSTITUTE(実質収支比率等に係る経年分析!H$49,"▲","-"))),ROUND(VALUE(SUBSTITUTE(実質収支比率等に係る経年分析!H$49,"▲","-")),2),NA())</f>
        <v>-3.94</v>
      </c>
      <c r="E21" s="162">
        <f>IF(ISNUMBER(VALUE(SUBSTITUTE(実質収支比率等に係る経年分析!I$49,"▲","-"))),ROUND(VALUE(SUBSTITUTE(実質収支比率等に係る経年分析!I$49,"▲","-")),2),NA())</f>
        <v>-5.35</v>
      </c>
      <c r="F21" s="162">
        <f>IF(ISNUMBER(VALUE(SUBSTITUTE(実質収支比率等に係る経年分析!J$49,"▲","-"))),ROUND(VALUE(SUBSTITUTE(実質収支比率等に係る経年分析!J$49,"▲","-")),2),NA())</f>
        <v>4.3499999999999996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公共駐車場事業特別会計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15">
      <c r="A31" s="163" t="str">
        <f>IF(連結実質赤字比率に係る赤字・黒字の構成分析!C$39="",NA(),連結実質赤字比率に係る赤字・黒字の構成分析!C$39)</f>
        <v>土地取得費特別会計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0.55000000000000004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0.57999999999999996</v>
      </c>
    </row>
    <row r="33" spans="1:16" x14ac:dyDescent="0.15">
      <c r="A33" s="163" t="str">
        <f>IF(連結実質赤字比率に係る赤字・黒字の構成分析!C$37="",NA(),連結実質赤字比率に係る赤字・黒字の構成分析!C$37)</f>
        <v>介護保険（保険事業勘定）特別会計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0.56999999999999995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10.43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1145</v>
      </c>
      <c r="E42" s="164"/>
      <c r="F42" s="164"/>
      <c r="G42" s="164">
        <f>'実質公債費比率（分子）の構造'!L$52</f>
        <v>1176</v>
      </c>
      <c r="H42" s="164"/>
      <c r="I42" s="164"/>
      <c r="J42" s="164">
        <f>'実質公債費比率（分子）の構造'!M$52</f>
        <v>1229</v>
      </c>
      <c r="K42" s="164"/>
      <c r="L42" s="164"/>
      <c r="M42" s="164">
        <f>'実質公債費比率（分子）の構造'!N$52</f>
        <v>1212</v>
      </c>
      <c r="N42" s="164"/>
      <c r="O42" s="164"/>
      <c r="P42" s="164">
        <f>'実質公債費比率（分子）の構造'!O$52</f>
        <v>1233</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17</v>
      </c>
      <c r="C44" s="164"/>
      <c r="D44" s="164"/>
      <c r="E44" s="164">
        <f>'実質公債費比率（分子）の構造'!L$50</f>
        <v>58</v>
      </c>
      <c r="F44" s="164"/>
      <c r="G44" s="164"/>
      <c r="H44" s="164">
        <f>'実質公債費比率（分子）の構造'!M$50</f>
        <v>59</v>
      </c>
      <c r="I44" s="164"/>
      <c r="J44" s="164"/>
      <c r="K44" s="164">
        <f>'実質公債費比率（分子）の構造'!N$50</f>
        <v>59</v>
      </c>
      <c r="L44" s="164"/>
      <c r="M44" s="164"/>
      <c r="N44" s="164">
        <f>'実質公債費比率（分子）の構造'!O$50</f>
        <v>59</v>
      </c>
      <c r="O44" s="164"/>
      <c r="P44" s="164"/>
    </row>
    <row r="45" spans="1:16" x14ac:dyDescent="0.15">
      <c r="A45" s="164" t="s">
        <v>63</v>
      </c>
      <c r="B45" s="164">
        <f>'実質公債費比率（分子）の構造'!K$49</f>
        <v>116</v>
      </c>
      <c r="C45" s="164"/>
      <c r="D45" s="164"/>
      <c r="E45" s="164">
        <f>'実質公債費比率（分子）の構造'!L$49</f>
        <v>104</v>
      </c>
      <c r="F45" s="164"/>
      <c r="G45" s="164"/>
      <c r="H45" s="164">
        <f>'実質公債費比率（分子）の構造'!M$49</f>
        <v>148</v>
      </c>
      <c r="I45" s="164"/>
      <c r="J45" s="164"/>
      <c r="K45" s="164">
        <f>'実質公債費比率（分子）の構造'!N$49</f>
        <v>198</v>
      </c>
      <c r="L45" s="164"/>
      <c r="M45" s="164"/>
      <c r="N45" s="164">
        <f>'実質公債費比率（分子）の構造'!O$49</f>
        <v>202</v>
      </c>
      <c r="O45" s="164"/>
      <c r="P45" s="164"/>
    </row>
    <row r="46" spans="1:16" x14ac:dyDescent="0.15">
      <c r="A46" s="164" t="s">
        <v>64</v>
      </c>
      <c r="B46" s="164">
        <f>'実質公債費比率（分子）の構造'!K$48</f>
        <v>279</v>
      </c>
      <c r="C46" s="164"/>
      <c r="D46" s="164"/>
      <c r="E46" s="164">
        <f>'実質公債費比率（分子）の構造'!L$48</f>
        <v>332</v>
      </c>
      <c r="F46" s="164"/>
      <c r="G46" s="164"/>
      <c r="H46" s="164">
        <f>'実質公債費比率（分子）の構造'!M$48</f>
        <v>342</v>
      </c>
      <c r="I46" s="164"/>
      <c r="J46" s="164"/>
      <c r="K46" s="164">
        <f>'実質公債費比率（分子）の構造'!N$48</f>
        <v>355</v>
      </c>
      <c r="L46" s="164"/>
      <c r="M46" s="164"/>
      <c r="N46" s="164">
        <f>'実質公債費比率（分子）の構造'!O$48</f>
        <v>381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777</v>
      </c>
      <c r="C49" s="164"/>
      <c r="D49" s="164"/>
      <c r="E49" s="164">
        <f>'実質公債費比率（分子）の構造'!L$45</f>
        <v>779</v>
      </c>
      <c r="F49" s="164"/>
      <c r="G49" s="164"/>
      <c r="H49" s="164">
        <f>'実質公債費比率（分子）の構造'!M$45</f>
        <v>980</v>
      </c>
      <c r="I49" s="164"/>
      <c r="J49" s="164"/>
      <c r="K49" s="164">
        <f>'実質公債費比率（分子）の構造'!N$45</f>
        <v>1014</v>
      </c>
      <c r="L49" s="164"/>
      <c r="M49" s="164"/>
      <c r="N49" s="164">
        <f>'実質公債費比率（分子）の構造'!O$45</f>
        <v>1031</v>
      </c>
      <c r="O49" s="164"/>
      <c r="P49" s="164"/>
    </row>
    <row r="50" spans="1:16" x14ac:dyDescent="0.15">
      <c r="A50" s="164" t="s">
        <v>67</v>
      </c>
      <c r="B50" s="164" t="e">
        <f>NA()</f>
        <v>#N/A</v>
      </c>
      <c r="C50" s="164">
        <f>IF(ISNUMBER('実質公債費比率（分子）の構造'!K$53),'実質公債費比率（分子）の構造'!K$53,NA())</f>
        <v>44</v>
      </c>
      <c r="D50" s="164" t="e">
        <f>NA()</f>
        <v>#N/A</v>
      </c>
      <c r="E50" s="164" t="e">
        <f>NA()</f>
        <v>#N/A</v>
      </c>
      <c r="F50" s="164">
        <f>IF(ISNUMBER('実質公債費比率（分子）の構造'!L$53),'実質公債費比率（分子）の構造'!L$53,NA())</f>
        <v>97</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414</v>
      </c>
      <c r="M50" s="164" t="e">
        <f>NA()</f>
        <v>#N/A</v>
      </c>
      <c r="N50" s="164" t="e">
        <f>NA()</f>
        <v>#N/A</v>
      </c>
      <c r="O50" s="164">
        <f>IF(ISNUMBER('実質公債費比率（分子）の構造'!O$53),'実質公債費比率（分子）の構造'!O$53,NA())</f>
        <v>440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9148</v>
      </c>
      <c r="E56" s="163"/>
      <c r="F56" s="163"/>
      <c r="G56" s="163">
        <f>'将来負担比率（分子）の構造'!J$52</f>
        <v>8768</v>
      </c>
      <c r="H56" s="163"/>
      <c r="I56" s="163"/>
      <c r="J56" s="163">
        <f>'将来負担比率（分子）の構造'!K$52</f>
        <v>8294</v>
      </c>
      <c r="K56" s="163"/>
      <c r="L56" s="163"/>
      <c r="M56" s="163">
        <f>'将来負担比率（分子）の構造'!L$52</f>
        <v>8011</v>
      </c>
      <c r="N56" s="163"/>
      <c r="O56" s="163"/>
      <c r="P56" s="163">
        <f>'将来負担比率（分子）の構造'!M$52</f>
        <v>7845</v>
      </c>
    </row>
    <row r="57" spans="1:16" x14ac:dyDescent="0.15">
      <c r="A57" s="163" t="s">
        <v>42</v>
      </c>
      <c r="B57" s="163"/>
      <c r="C57" s="163"/>
      <c r="D57" s="163">
        <f>'将来負担比率（分子）の構造'!I$51</f>
        <v>5146</v>
      </c>
      <c r="E57" s="163"/>
      <c r="F57" s="163"/>
      <c r="G57" s="163">
        <f>'将来負担比率（分子）の構造'!J$51</f>
        <v>3698</v>
      </c>
      <c r="H57" s="163"/>
      <c r="I57" s="163"/>
      <c r="J57" s="163">
        <f>'将来負担比率（分子）の構造'!K$51</f>
        <v>3718</v>
      </c>
      <c r="K57" s="163"/>
      <c r="L57" s="163"/>
      <c r="M57" s="163">
        <f>'将来負担比率（分子）の構造'!L$51</f>
        <v>4090</v>
      </c>
      <c r="N57" s="163"/>
      <c r="O57" s="163"/>
      <c r="P57" s="163">
        <f>'将来負担比率（分子）の構造'!M$51</f>
        <v>4417</v>
      </c>
    </row>
    <row r="58" spans="1:16" x14ac:dyDescent="0.15">
      <c r="A58" s="163" t="s">
        <v>41</v>
      </c>
      <c r="B58" s="163"/>
      <c r="C58" s="163"/>
      <c r="D58" s="163">
        <f>'将来負担比率（分子）の構造'!I$50</f>
        <v>3404</v>
      </c>
      <c r="E58" s="163"/>
      <c r="F58" s="163"/>
      <c r="G58" s="163">
        <f>'将来負担比率（分子）の構造'!J$50</f>
        <v>3183</v>
      </c>
      <c r="H58" s="163"/>
      <c r="I58" s="163"/>
      <c r="J58" s="163">
        <f>'将来負担比率（分子）の構造'!K$50</f>
        <v>3011</v>
      </c>
      <c r="K58" s="163"/>
      <c r="L58" s="163"/>
      <c r="M58" s="163">
        <f>'将来負担比率（分子）の構造'!L$50</f>
        <v>2629</v>
      </c>
      <c r="N58" s="163"/>
      <c r="O58" s="163"/>
      <c r="P58" s="163">
        <f>'将来負担比率（分子）の構造'!M$50</f>
        <v>2406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170</v>
      </c>
      <c r="C61" s="163"/>
      <c r="D61" s="163"/>
      <c r="E61" s="163">
        <f>'将来負担比率（分子）の構造'!J$46</f>
        <v>170</v>
      </c>
      <c r="F61" s="163"/>
      <c r="G61" s="163"/>
      <c r="H61" s="163">
        <f>'将来負担比率（分子）の構造'!K$46</f>
        <v>203</v>
      </c>
      <c r="I61" s="163"/>
      <c r="J61" s="163"/>
      <c r="K61" s="163">
        <f>'将来負担比率（分子）の構造'!L$46</f>
        <v>181</v>
      </c>
      <c r="L61" s="163"/>
      <c r="M61" s="163"/>
      <c r="N61" s="163">
        <f>'将来負担比率（分子）の構造'!M$46</f>
        <v>194</v>
      </c>
      <c r="O61" s="163"/>
      <c r="P61" s="163"/>
    </row>
    <row r="62" spans="1:16" x14ac:dyDescent="0.15">
      <c r="A62" s="163" t="s">
        <v>35</v>
      </c>
      <c r="B62" s="163">
        <f>'将来負担比率（分子）の構造'!I$45</f>
        <v>1488</v>
      </c>
      <c r="C62" s="163"/>
      <c r="D62" s="163"/>
      <c r="E62" s="163">
        <f>'将来負担比率（分子）の構造'!J$45</f>
        <v>1465</v>
      </c>
      <c r="F62" s="163"/>
      <c r="G62" s="163"/>
      <c r="H62" s="163">
        <f>'将来負担比率（分子）の構造'!K$45</f>
        <v>1469</v>
      </c>
      <c r="I62" s="163"/>
      <c r="J62" s="163"/>
      <c r="K62" s="163">
        <f>'将来負担比率（分子）の構造'!L$45</f>
        <v>1388</v>
      </c>
      <c r="L62" s="163"/>
      <c r="M62" s="163"/>
      <c r="N62" s="163">
        <f>'将来負担比率（分子）の構造'!M$45</f>
        <v>1386</v>
      </c>
      <c r="O62" s="163"/>
      <c r="P62" s="163"/>
    </row>
    <row r="63" spans="1:16" x14ac:dyDescent="0.15">
      <c r="A63" s="163" t="s">
        <v>34</v>
      </c>
      <c r="B63" s="163">
        <f>'将来負担比率（分子）の構造'!I$44</f>
        <v>1616</v>
      </c>
      <c r="C63" s="163"/>
      <c r="D63" s="163"/>
      <c r="E63" s="163">
        <f>'将来負担比率（分子）の構造'!J$44</f>
        <v>1625</v>
      </c>
      <c r="F63" s="163"/>
      <c r="G63" s="163"/>
      <c r="H63" s="163">
        <f>'将来負担比率（分子）の構造'!K$44</f>
        <v>1597</v>
      </c>
      <c r="I63" s="163"/>
      <c r="J63" s="163"/>
      <c r="K63" s="163">
        <f>'将来負担比率（分子）の構造'!L$44</f>
        <v>1489</v>
      </c>
      <c r="L63" s="163"/>
      <c r="M63" s="163"/>
      <c r="N63" s="163">
        <f>'将来負担比率（分子）の構造'!M$44</f>
        <v>1366</v>
      </c>
      <c r="O63" s="163"/>
      <c r="P63" s="163"/>
    </row>
    <row r="64" spans="1:16" x14ac:dyDescent="0.15">
      <c r="A64" s="163" t="s">
        <v>33</v>
      </c>
      <c r="B64" s="163">
        <f>'将来負担比率（分子）の構造'!I$43</f>
        <v>5198</v>
      </c>
      <c r="C64" s="163"/>
      <c r="D64" s="163"/>
      <c r="E64" s="163">
        <f>'将来負担比率（分子）の構造'!J$43</f>
        <v>3699</v>
      </c>
      <c r="F64" s="163"/>
      <c r="G64" s="163"/>
      <c r="H64" s="163">
        <f>'将来負担比率（分子）の構造'!K$43</f>
        <v>3718</v>
      </c>
      <c r="I64" s="163"/>
      <c r="J64" s="163"/>
      <c r="K64" s="163">
        <f>'将来負担比率（分子）の構造'!L$43</f>
        <v>4107</v>
      </c>
      <c r="L64" s="163"/>
      <c r="M64" s="163"/>
      <c r="N64" s="163">
        <f>'将来負担比率（分子）の構造'!M$43</f>
        <v>4440</v>
      </c>
      <c r="O64" s="163"/>
      <c r="P64" s="163"/>
    </row>
    <row r="65" spans="1:16" x14ac:dyDescent="0.15">
      <c r="A65" s="163" t="s">
        <v>32</v>
      </c>
      <c r="B65" s="163">
        <f>'将来負担比率（分子）の構造'!I$42</f>
        <v>915</v>
      </c>
      <c r="C65" s="163"/>
      <c r="D65" s="163"/>
      <c r="E65" s="163">
        <f>'将来負担比率（分子）の構造'!J$42</f>
        <v>888</v>
      </c>
      <c r="F65" s="163"/>
      <c r="G65" s="163"/>
      <c r="H65" s="163">
        <f>'将来負担比率（分子）の構造'!K$42</f>
        <v>823</v>
      </c>
      <c r="I65" s="163"/>
      <c r="J65" s="163"/>
      <c r="K65" s="163">
        <f>'将来負担比率（分子）の構造'!L$42</f>
        <v>693</v>
      </c>
      <c r="L65" s="163"/>
      <c r="M65" s="163"/>
      <c r="N65" s="163">
        <f>'将来負担比率（分子）の構造'!M$42</f>
        <v>559</v>
      </c>
      <c r="O65" s="163"/>
      <c r="P65" s="163"/>
    </row>
    <row r="66" spans="1:16" x14ac:dyDescent="0.15">
      <c r="A66" s="163" t="s">
        <v>31</v>
      </c>
      <c r="B66" s="163">
        <f>'将来負担比率（分子）の構造'!I$41</f>
        <v>9936</v>
      </c>
      <c r="C66" s="163"/>
      <c r="D66" s="163"/>
      <c r="E66" s="163">
        <f>'将来負担比率（分子）の構造'!J$41</f>
        <v>9580</v>
      </c>
      <c r="F66" s="163"/>
      <c r="G66" s="163"/>
      <c r="H66" s="163">
        <f>'将来負担比率（分子）の構造'!K$41</f>
        <v>9132</v>
      </c>
      <c r="I66" s="163"/>
      <c r="J66" s="163"/>
      <c r="K66" s="163">
        <f>'将来負担比率（分子）の構造'!L$41</f>
        <v>9578</v>
      </c>
      <c r="L66" s="163"/>
      <c r="M66" s="163"/>
      <c r="N66" s="163">
        <f>'将来負担比率（分子）の構造'!M$41</f>
        <v>10247</v>
      </c>
      <c r="O66" s="163"/>
      <c r="P66" s="163"/>
    </row>
    <row r="67" spans="1:16" x14ac:dyDescent="0.15">
      <c r="A67" s="163" t="s">
        <v>71</v>
      </c>
      <c r="B67" s="163" t="e">
        <f>NA()</f>
        <v>#N/A</v>
      </c>
      <c r="C67" s="163">
        <f>IF(ISNUMBER('将来負担比率（分子）の構造'!I$53), IF('将来負担比率（分子）の構造'!I$53 &lt; 0, 0, '将来負担比率（分子）の構造'!I$53), NA())</f>
        <v>1626</v>
      </c>
      <c r="D67" s="163" t="e">
        <f>NA()</f>
        <v>#N/A</v>
      </c>
      <c r="E67" s="163" t="e">
        <f>NA()</f>
        <v>#N/A</v>
      </c>
      <c r="F67" s="163">
        <f>IF(ISNUMBER('将来負担比率（分子）の構造'!J$53), IF('将来負担比率（分子）の構造'!J$53 &lt; 0, 0, '将来負担比率（分子）の構造'!J$53), NA())</f>
        <v>1778</v>
      </c>
      <c r="G67" s="163" t="e">
        <f>NA()</f>
        <v>#N/A</v>
      </c>
      <c r="H67" s="163" t="e">
        <f>NA()</f>
        <v>#N/A</v>
      </c>
      <c r="I67" s="163">
        <f>IF(ISNUMBER('将来負担比率（分子）の構造'!K$53), IF('将来負担比率（分子）の構造'!K$53 &lt; 0, 0, '将来負担比率（分子）の構造'!K$53), NA())</f>
        <v>1920</v>
      </c>
      <c r="J67" s="163" t="e">
        <f>NA()</f>
        <v>#N/A</v>
      </c>
      <c r="K67" s="163" t="e">
        <f>NA()</f>
        <v>#N/A</v>
      </c>
      <c r="L67" s="163">
        <f>IF(ISNUMBER('将来負担比率（分子）の構造'!L$53), IF('将来負担比率（分子）の構造'!L$53 &lt; 0, 0, '将来負担比率（分子）の構造'!L$53), NA())</f>
        <v>2708</v>
      </c>
      <c r="M67" s="163" t="e">
        <f>NA()</f>
        <v>#N/A</v>
      </c>
      <c r="N67" s="163" t="e">
        <f>NA()</f>
        <v>#N/A</v>
      </c>
      <c r="O67" s="163">
        <f>IF(ISNUMBER('将来負担比率（分子）の構造'!M$53), IF('将来負担比率（分子）の構造'!M$53 &lt; 0, 0, '将来負担比率（分子）の構造'!M$53), NA())</f>
        <v>3524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1809</v>
      </c>
      <c r="C72" s="167">
        <f>基金残高に係る経年分析!G55</f>
        <v>1619</v>
      </c>
      <c r="D72" s="167">
        <f>基金残高に係る経年分析!H55</f>
        <v>1676</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576</v>
      </c>
      <c r="C74" s="167">
        <f>基金残高に係る経年分析!G57</f>
        <v>437</v>
      </c>
      <c r="D74" s="167">
        <f>基金残高に係る経年分析!H57</f>
        <v>214</v>
      </c>
    </row>
  </sheetData>
  <sheetProtection algorithmName="SHA-512" hashValue="dYqxCdDXayd24I798w1DwlED4U23WfNN+RdcF5uYevfpn2IOM5I6OyG60+HdFUN6oiKluj4VNiBW5IK2BAApTg==" saltValue="jm1Fa2OofzKX4hqvQhrb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9919228</v>
      </c>
      <c r="S5" s="613"/>
      <c r="T5" s="613"/>
      <c r="U5" s="613"/>
      <c r="V5" s="613"/>
      <c r="W5" s="613"/>
      <c r="X5" s="613"/>
      <c r="Y5" s="614"/>
      <c r="Z5" s="615">
        <v>47</v>
      </c>
      <c r="AA5" s="615"/>
      <c r="AB5" s="615"/>
      <c r="AC5" s="615"/>
      <c r="AD5" s="616">
        <v>9092629</v>
      </c>
      <c r="AE5" s="616"/>
      <c r="AF5" s="616"/>
      <c r="AG5" s="616"/>
      <c r="AH5" s="616"/>
      <c r="AI5" s="616"/>
      <c r="AJ5" s="616"/>
      <c r="AK5" s="616"/>
      <c r="AL5" s="617">
        <v>80.7</v>
      </c>
      <c r="AM5" s="618"/>
      <c r="AN5" s="618"/>
      <c r="AO5" s="619"/>
      <c r="AP5" s="609" t="s">
        <v>216</v>
      </c>
      <c r="AQ5" s="610"/>
      <c r="AR5" s="610"/>
      <c r="AS5" s="610"/>
      <c r="AT5" s="610"/>
      <c r="AU5" s="610"/>
      <c r="AV5" s="610"/>
      <c r="AW5" s="610"/>
      <c r="AX5" s="610"/>
      <c r="AY5" s="610"/>
      <c r="AZ5" s="610"/>
      <c r="BA5" s="610"/>
      <c r="BB5" s="610"/>
      <c r="BC5" s="610"/>
      <c r="BD5" s="610"/>
      <c r="BE5" s="610"/>
      <c r="BF5" s="611"/>
      <c r="BG5" s="623">
        <v>9092629</v>
      </c>
      <c r="BH5" s="624"/>
      <c r="BI5" s="624"/>
      <c r="BJ5" s="624"/>
      <c r="BK5" s="624"/>
      <c r="BL5" s="624"/>
      <c r="BM5" s="624"/>
      <c r="BN5" s="625"/>
      <c r="BO5" s="626">
        <v>91.7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111268</v>
      </c>
      <c r="S6" s="624"/>
      <c r="T6" s="624"/>
      <c r="U6" s="624"/>
      <c r="V6" s="624"/>
      <c r="W6" s="624"/>
      <c r="X6" s="624"/>
      <c r="Y6" s="625"/>
      <c r="Z6" s="626">
        <v>0.5</v>
      </c>
      <c r="AA6" s="626"/>
      <c r="AB6" s="626"/>
      <c r="AC6" s="626"/>
      <c r="AD6" s="627">
        <v>111268</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9092629</v>
      </c>
      <c r="BH6" s="624"/>
      <c r="BI6" s="624"/>
      <c r="BJ6" s="624"/>
      <c r="BK6" s="624"/>
      <c r="BL6" s="624"/>
      <c r="BM6" s="624"/>
      <c r="BN6" s="625"/>
      <c r="BO6" s="626">
        <v>91.7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152639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152213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4668</v>
      </c>
      <c r="S7" s="624"/>
      <c r="T7" s="624"/>
      <c r="U7" s="624"/>
      <c r="V7" s="624"/>
      <c r="W7" s="624"/>
      <c r="X7" s="624"/>
      <c r="Y7" s="625"/>
      <c r="Z7" s="626">
        <v>0</v>
      </c>
      <c r="AA7" s="626"/>
      <c r="AB7" s="626"/>
      <c r="AC7" s="626"/>
      <c r="AD7" s="627">
        <v>4668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4292033</v>
      </c>
      <c r="BH7" s="624"/>
      <c r="BI7" s="624"/>
      <c r="BJ7" s="624"/>
      <c r="BK7" s="624"/>
      <c r="BL7" s="624"/>
      <c r="BM7" s="624"/>
      <c r="BN7" s="625"/>
      <c r="BO7" s="626">
        <v>43.3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2324123</v>
      </c>
      <c r="CS7" s="624"/>
      <c r="CT7" s="624"/>
      <c r="CU7" s="624"/>
      <c r="CV7" s="624"/>
      <c r="CW7" s="624"/>
      <c r="CX7" s="624"/>
      <c r="CY7" s="625"/>
      <c r="CZ7" s="626">
        <v>11.5</v>
      </c>
      <c r="DA7" s="626"/>
      <c r="DB7" s="626"/>
      <c r="DC7" s="626"/>
      <c r="DD7" s="632">
        <v>32649</v>
      </c>
      <c r="DE7" s="624"/>
      <c r="DF7" s="624"/>
      <c r="DG7" s="624"/>
      <c r="DH7" s="624"/>
      <c r="DI7" s="624"/>
      <c r="DJ7" s="624"/>
      <c r="DK7" s="624"/>
      <c r="DL7" s="624"/>
      <c r="DM7" s="624"/>
      <c r="DN7" s="624"/>
      <c r="DO7" s="624"/>
      <c r="DP7" s="625"/>
      <c r="DQ7" s="632">
        <v>1913247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95671</v>
      </c>
      <c r="S8" s="624"/>
      <c r="T8" s="624"/>
      <c r="U8" s="624"/>
      <c r="V8" s="624"/>
      <c r="W8" s="624"/>
      <c r="X8" s="624"/>
      <c r="Y8" s="625"/>
      <c r="Z8" s="626">
        <v>0.5</v>
      </c>
      <c r="AA8" s="626"/>
      <c r="AB8" s="626"/>
      <c r="AC8" s="626"/>
      <c r="AD8" s="627">
        <v>95671</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83755</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8660143</v>
      </c>
      <c r="CS8" s="624"/>
      <c r="CT8" s="624"/>
      <c r="CU8" s="624"/>
      <c r="CV8" s="624"/>
      <c r="CW8" s="624"/>
      <c r="CX8" s="624"/>
      <c r="CY8" s="625"/>
      <c r="CZ8" s="626">
        <v>42.8</v>
      </c>
      <c r="DA8" s="626"/>
      <c r="DB8" s="626"/>
      <c r="DC8" s="626"/>
      <c r="DD8" s="632">
        <v>195485</v>
      </c>
      <c r="DE8" s="624"/>
      <c r="DF8" s="624"/>
      <c r="DG8" s="624"/>
      <c r="DH8" s="624"/>
      <c r="DI8" s="624"/>
      <c r="DJ8" s="624"/>
      <c r="DK8" s="624"/>
      <c r="DL8" s="624"/>
      <c r="DM8" s="624"/>
      <c r="DN8" s="624"/>
      <c r="DO8" s="624"/>
      <c r="DP8" s="625"/>
      <c r="DQ8" s="632">
        <v>4328879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127021</v>
      </c>
      <c r="S9" s="624"/>
      <c r="T9" s="624"/>
      <c r="U9" s="624"/>
      <c r="V9" s="624"/>
      <c r="W9" s="624"/>
      <c r="X9" s="624"/>
      <c r="Y9" s="625"/>
      <c r="Z9" s="626">
        <v>0.6</v>
      </c>
      <c r="AA9" s="626"/>
      <c r="AB9" s="626"/>
      <c r="AC9" s="626"/>
      <c r="AD9" s="627">
        <v>127021</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2973018</v>
      </c>
      <c r="BH9" s="624"/>
      <c r="BI9" s="624"/>
      <c r="BJ9" s="624"/>
      <c r="BK9" s="624"/>
      <c r="BL9" s="624"/>
      <c r="BM9" s="624"/>
      <c r="BN9" s="625"/>
      <c r="BO9" s="626">
        <v>30</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2245668</v>
      </c>
      <c r="CS9" s="624"/>
      <c r="CT9" s="624"/>
      <c r="CU9" s="624"/>
      <c r="CV9" s="624"/>
      <c r="CW9" s="624"/>
      <c r="CX9" s="624"/>
      <c r="CY9" s="625"/>
      <c r="CZ9" s="626">
        <v>11.1</v>
      </c>
      <c r="DA9" s="626"/>
      <c r="DB9" s="626"/>
      <c r="DC9" s="626"/>
      <c r="DD9" s="632">
        <v>200332</v>
      </c>
      <c r="DE9" s="624"/>
      <c r="DF9" s="624"/>
      <c r="DG9" s="624"/>
      <c r="DH9" s="624"/>
      <c r="DI9" s="624"/>
      <c r="DJ9" s="624"/>
      <c r="DK9" s="624"/>
      <c r="DL9" s="624"/>
      <c r="DM9" s="624"/>
      <c r="DN9" s="624"/>
      <c r="DO9" s="624"/>
      <c r="DP9" s="625"/>
      <c r="DQ9" s="632">
        <v>2075589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124248</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572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572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1206470</v>
      </c>
      <c r="S11" s="624"/>
      <c r="T11" s="624"/>
      <c r="U11" s="624"/>
      <c r="V11" s="624"/>
      <c r="W11" s="624"/>
      <c r="X11" s="624"/>
      <c r="Y11" s="625"/>
      <c r="Z11" s="628">
        <v>5.7</v>
      </c>
      <c r="AA11" s="629"/>
      <c r="AB11" s="629"/>
      <c r="AC11" s="635"/>
      <c r="AD11" s="632">
        <v>1206470</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1111012</v>
      </c>
      <c r="BH11" s="624"/>
      <c r="BI11" s="624"/>
      <c r="BJ11" s="624"/>
      <c r="BK11" s="624"/>
      <c r="BL11" s="624"/>
      <c r="BM11" s="624"/>
      <c r="BN11" s="625"/>
      <c r="BO11" s="626">
        <v>11.2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44853</v>
      </c>
      <c r="CS11" s="624"/>
      <c r="CT11" s="624"/>
      <c r="CU11" s="624"/>
      <c r="CV11" s="624"/>
      <c r="CW11" s="624"/>
      <c r="CX11" s="624"/>
      <c r="CY11" s="625"/>
      <c r="CZ11" s="626">
        <v>0.2</v>
      </c>
      <c r="DA11" s="626"/>
      <c r="DB11" s="626"/>
      <c r="DC11" s="626"/>
      <c r="DD11" s="632">
        <v>2974</v>
      </c>
      <c r="DE11" s="624"/>
      <c r="DF11" s="624"/>
      <c r="DG11" s="624"/>
      <c r="DH11" s="624"/>
      <c r="DI11" s="624"/>
      <c r="DJ11" s="624"/>
      <c r="DK11" s="624"/>
      <c r="DL11" s="624"/>
      <c r="DM11" s="624"/>
      <c r="DN11" s="624"/>
      <c r="DO11" s="624"/>
      <c r="DP11" s="625"/>
      <c r="DQ11" s="632">
        <v>36196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4284864</v>
      </c>
      <c r="BH12" s="624"/>
      <c r="BI12" s="624"/>
      <c r="BJ12" s="624"/>
      <c r="BK12" s="624"/>
      <c r="BL12" s="624"/>
      <c r="BM12" s="624"/>
      <c r="BN12" s="625"/>
      <c r="BO12" s="626">
        <v>43.2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239038</v>
      </c>
      <c r="CS12" s="624"/>
      <c r="CT12" s="624"/>
      <c r="CU12" s="624"/>
      <c r="CV12" s="624"/>
      <c r="CW12" s="624"/>
      <c r="CX12" s="624"/>
      <c r="CY12" s="625"/>
      <c r="CZ12" s="626">
        <v>1.2</v>
      </c>
      <c r="DA12" s="626"/>
      <c r="DB12" s="626"/>
      <c r="DC12" s="626"/>
      <c r="DD12" s="632" t="s">
        <v>122</v>
      </c>
      <c r="DE12" s="624"/>
      <c r="DF12" s="624"/>
      <c r="DG12" s="624"/>
      <c r="DH12" s="624"/>
      <c r="DI12" s="624"/>
      <c r="DJ12" s="624"/>
      <c r="DK12" s="624"/>
      <c r="DL12" s="624"/>
      <c r="DM12" s="624"/>
      <c r="DN12" s="624"/>
      <c r="DO12" s="624"/>
      <c r="DP12" s="625"/>
      <c r="DQ12" s="632">
        <v>161114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1494</v>
      </c>
      <c r="S13" s="624"/>
      <c r="T13" s="624"/>
      <c r="U13" s="624"/>
      <c r="V13" s="624"/>
      <c r="W13" s="624"/>
      <c r="X13" s="624"/>
      <c r="Y13" s="625"/>
      <c r="Z13" s="626">
        <v>0</v>
      </c>
      <c r="AA13" s="626"/>
      <c r="AB13" s="626"/>
      <c r="AC13" s="626"/>
      <c r="AD13" s="627">
        <v>1494</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4241305</v>
      </c>
      <c r="BH13" s="624"/>
      <c r="BI13" s="624"/>
      <c r="BJ13" s="624"/>
      <c r="BK13" s="624"/>
      <c r="BL13" s="624"/>
      <c r="BM13" s="624"/>
      <c r="BN13" s="625"/>
      <c r="BO13" s="626">
        <v>42.8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1830367</v>
      </c>
      <c r="CS13" s="624"/>
      <c r="CT13" s="624"/>
      <c r="CU13" s="624"/>
      <c r="CV13" s="624"/>
      <c r="CW13" s="624"/>
      <c r="CX13" s="624"/>
      <c r="CY13" s="625"/>
      <c r="CZ13" s="626">
        <v>9</v>
      </c>
      <c r="DA13" s="626"/>
      <c r="DB13" s="626"/>
      <c r="DC13" s="626"/>
      <c r="DD13" s="632">
        <v>556488</v>
      </c>
      <c r="DE13" s="624"/>
      <c r="DF13" s="624"/>
      <c r="DG13" s="624"/>
      <c r="DH13" s="624"/>
      <c r="DI13" s="624"/>
      <c r="DJ13" s="624"/>
      <c r="DK13" s="624"/>
      <c r="DL13" s="624"/>
      <c r="DM13" s="624"/>
      <c r="DN13" s="624"/>
      <c r="DO13" s="624"/>
      <c r="DP13" s="625"/>
      <c r="DQ13" s="632">
        <v>1265422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150024</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559520</v>
      </c>
      <c r="CS14" s="624"/>
      <c r="CT14" s="624"/>
      <c r="CU14" s="624"/>
      <c r="CV14" s="624"/>
      <c r="CW14" s="624"/>
      <c r="CX14" s="624"/>
      <c r="CY14" s="625"/>
      <c r="CZ14" s="626">
        <v>2.8</v>
      </c>
      <c r="DA14" s="626"/>
      <c r="DB14" s="626"/>
      <c r="DC14" s="626"/>
      <c r="DD14" s="632" t="s">
        <v>122</v>
      </c>
      <c r="DE14" s="624"/>
      <c r="DF14" s="624"/>
      <c r="DG14" s="624"/>
      <c r="DH14" s="624"/>
      <c r="DI14" s="624"/>
      <c r="DJ14" s="624"/>
      <c r="DK14" s="624"/>
      <c r="DL14" s="624"/>
      <c r="DM14" s="624"/>
      <c r="DN14" s="624"/>
      <c r="DO14" s="624"/>
      <c r="DP14" s="625"/>
      <c r="DQ14" s="632">
        <v>556107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29128</v>
      </c>
      <c r="S15" s="624"/>
      <c r="T15" s="624"/>
      <c r="U15" s="624"/>
      <c r="V15" s="624"/>
      <c r="W15" s="624"/>
      <c r="X15" s="624"/>
      <c r="Y15" s="625"/>
      <c r="Z15" s="626">
        <v>0.1</v>
      </c>
      <c r="AA15" s="626"/>
      <c r="AB15" s="626"/>
      <c r="AC15" s="626"/>
      <c r="AD15" s="627">
        <v>29128</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365708</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3228184</v>
      </c>
      <c r="CS15" s="624"/>
      <c r="CT15" s="624"/>
      <c r="CU15" s="624"/>
      <c r="CV15" s="624"/>
      <c r="CW15" s="624"/>
      <c r="CX15" s="624"/>
      <c r="CY15" s="625"/>
      <c r="CZ15" s="626">
        <v>15.9</v>
      </c>
      <c r="DA15" s="626"/>
      <c r="DB15" s="626"/>
      <c r="DC15" s="626"/>
      <c r="DD15" s="632">
        <v>1520106</v>
      </c>
      <c r="DE15" s="624"/>
      <c r="DF15" s="624"/>
      <c r="DG15" s="624"/>
      <c r="DH15" s="624"/>
      <c r="DI15" s="624"/>
      <c r="DJ15" s="624"/>
      <c r="DK15" s="624"/>
      <c r="DL15" s="624"/>
      <c r="DM15" s="624"/>
      <c r="DN15" s="624"/>
      <c r="DO15" s="624"/>
      <c r="DP15" s="625"/>
      <c r="DQ15" s="632">
        <v>1504542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209735</v>
      </c>
      <c r="S16" s="624"/>
      <c r="T16" s="624"/>
      <c r="U16" s="624"/>
      <c r="V16" s="624"/>
      <c r="W16" s="624"/>
      <c r="X16" s="624"/>
      <c r="Y16" s="625"/>
      <c r="Z16" s="626">
        <v>1</v>
      </c>
      <c r="AA16" s="626"/>
      <c r="AB16" s="626"/>
      <c r="AC16" s="626"/>
      <c r="AD16" s="627">
        <v>209735</v>
      </c>
      <c r="AE16" s="627"/>
      <c r="AF16" s="627"/>
      <c r="AG16" s="627"/>
      <c r="AH16" s="627"/>
      <c r="AI16" s="627"/>
      <c r="AJ16" s="627"/>
      <c r="AK16" s="627"/>
      <c r="AL16" s="628">
        <v>1.9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347249</v>
      </c>
      <c r="S17" s="624"/>
      <c r="T17" s="624"/>
      <c r="U17" s="624"/>
      <c r="V17" s="624"/>
      <c r="W17" s="624"/>
      <c r="X17" s="624"/>
      <c r="Y17" s="625"/>
      <c r="Z17" s="626">
        <v>1.6</v>
      </c>
      <c r="AA17" s="626"/>
      <c r="AB17" s="626"/>
      <c r="AC17" s="626"/>
      <c r="AD17" s="627">
        <v>347249</v>
      </c>
      <c r="AE17" s="627"/>
      <c r="AF17" s="627"/>
      <c r="AG17" s="627"/>
      <c r="AH17" s="627"/>
      <c r="AI17" s="627"/>
      <c r="AJ17" s="627"/>
      <c r="AK17" s="627"/>
      <c r="AL17" s="628">
        <v>3.1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968913</v>
      </c>
      <c r="CS17" s="624"/>
      <c r="CT17" s="624"/>
      <c r="CU17" s="624"/>
      <c r="CV17" s="624"/>
      <c r="CW17" s="624"/>
      <c r="CX17" s="624"/>
      <c r="CY17" s="625"/>
      <c r="CZ17" s="626">
        <v>4.8</v>
      </c>
      <c r="DA17" s="626"/>
      <c r="DB17" s="626"/>
      <c r="DC17" s="626"/>
      <c r="DD17" s="632" t="s">
        <v>122</v>
      </c>
      <c r="DE17" s="624"/>
      <c r="DF17" s="624"/>
      <c r="DG17" s="624"/>
      <c r="DH17" s="624"/>
      <c r="DI17" s="624"/>
      <c r="DJ17" s="624"/>
      <c r="DK17" s="624"/>
      <c r="DL17" s="624"/>
      <c r="DM17" s="624"/>
      <c r="DN17" s="624"/>
      <c r="DO17" s="624"/>
      <c r="DP17" s="625"/>
      <c r="DQ17" s="632">
        <v>968913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84778</v>
      </c>
      <c r="S18" s="624"/>
      <c r="T18" s="624"/>
      <c r="U18" s="624"/>
      <c r="V18" s="624"/>
      <c r="W18" s="624"/>
      <c r="X18" s="624"/>
      <c r="Y18" s="625"/>
      <c r="Z18" s="626">
        <v>0.4</v>
      </c>
      <c r="AA18" s="626"/>
      <c r="AB18" s="626"/>
      <c r="AC18" s="626"/>
      <c r="AD18" s="627">
        <v>84778</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245657</v>
      </c>
      <c r="S19" s="624"/>
      <c r="T19" s="624"/>
      <c r="U19" s="624"/>
      <c r="V19" s="624"/>
      <c r="W19" s="624"/>
      <c r="X19" s="624"/>
      <c r="Y19" s="625"/>
      <c r="Z19" s="626">
        <v>1.2</v>
      </c>
      <c r="AA19" s="626"/>
      <c r="AB19" s="626"/>
      <c r="AC19" s="626"/>
      <c r="AD19" s="627">
        <v>245657</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826599</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16814</v>
      </c>
      <c r="S20" s="624"/>
      <c r="T20" s="624"/>
      <c r="U20" s="624"/>
      <c r="V20" s="624"/>
      <c r="W20" s="624"/>
      <c r="X20" s="624"/>
      <c r="Y20" s="625"/>
      <c r="Z20" s="626">
        <v>0.1</v>
      </c>
      <c r="AA20" s="626"/>
      <c r="AB20" s="626"/>
      <c r="AC20" s="626"/>
      <c r="AD20" s="627">
        <v>16814</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826599</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20254020</v>
      </c>
      <c r="CS20" s="624"/>
      <c r="CT20" s="624"/>
      <c r="CU20" s="624"/>
      <c r="CV20" s="624"/>
      <c r="CW20" s="624"/>
      <c r="CX20" s="624"/>
      <c r="CY20" s="625"/>
      <c r="CZ20" s="626">
        <v>100</v>
      </c>
      <c r="DA20" s="626"/>
      <c r="DB20" s="626"/>
      <c r="DC20" s="626"/>
      <c r="DD20" s="632">
        <v>2508034</v>
      </c>
      <c r="DE20" s="624"/>
      <c r="DF20" s="624"/>
      <c r="DG20" s="624"/>
      <c r="DH20" s="624"/>
      <c r="DI20" s="624"/>
      <c r="DJ20" s="624"/>
      <c r="DK20" s="624"/>
      <c r="DL20" s="624"/>
      <c r="DM20" s="624"/>
      <c r="DN20" s="624"/>
      <c r="DO20" s="624"/>
      <c r="DP20" s="625"/>
      <c r="DQ20" s="632">
        <v>12962794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78586</v>
      </c>
      <c r="S21" s="624"/>
      <c r="T21" s="624"/>
      <c r="U21" s="624"/>
      <c r="V21" s="624"/>
      <c r="W21" s="624"/>
      <c r="X21" s="624"/>
      <c r="Y21" s="625"/>
      <c r="Z21" s="626">
        <v>0.4</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78586</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826599</v>
      </c>
      <c r="BH23" s="624"/>
      <c r="BI23" s="624"/>
      <c r="BJ23" s="624"/>
      <c r="BK23" s="624"/>
      <c r="BL23" s="624"/>
      <c r="BM23" s="624"/>
      <c r="BN23" s="625"/>
      <c r="BO23" s="626">
        <v>8.3000000000000007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9039880</v>
      </c>
      <c r="CS24" s="613"/>
      <c r="CT24" s="613"/>
      <c r="CU24" s="613"/>
      <c r="CV24" s="613"/>
      <c r="CW24" s="613"/>
      <c r="CX24" s="613"/>
      <c r="CY24" s="614"/>
      <c r="CZ24" s="617">
        <v>44.6</v>
      </c>
      <c r="DA24" s="618"/>
      <c r="DB24" s="618"/>
      <c r="DC24" s="634"/>
      <c r="DD24" s="655">
        <v>5243616</v>
      </c>
      <c r="DE24" s="613"/>
      <c r="DF24" s="613"/>
      <c r="DG24" s="613"/>
      <c r="DH24" s="613"/>
      <c r="DI24" s="613"/>
      <c r="DJ24" s="613"/>
      <c r="DK24" s="614"/>
      <c r="DL24" s="655">
        <v>4459571</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12130518</v>
      </c>
      <c r="S25" s="624"/>
      <c r="T25" s="624"/>
      <c r="U25" s="624"/>
      <c r="V25" s="624"/>
      <c r="W25" s="624"/>
      <c r="X25" s="624"/>
      <c r="Y25" s="625"/>
      <c r="Z25" s="626">
        <v>57.5</v>
      </c>
      <c r="AA25" s="626"/>
      <c r="AB25" s="626"/>
      <c r="AC25" s="626"/>
      <c r="AD25" s="627">
        <v>11225333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2247919</v>
      </c>
      <c r="CS25" s="656"/>
      <c r="CT25" s="656"/>
      <c r="CU25" s="656"/>
      <c r="CV25" s="656"/>
      <c r="CW25" s="656"/>
      <c r="CX25" s="656"/>
      <c r="CY25" s="657"/>
      <c r="CZ25" s="628">
        <v>11.1</v>
      </c>
      <c r="DA25" s="653"/>
      <c r="DB25" s="653"/>
      <c r="DC25" s="658"/>
      <c r="DD25" s="632">
        <v>2025373</v>
      </c>
      <c r="DE25" s="656"/>
      <c r="DF25" s="656"/>
      <c r="DG25" s="656"/>
      <c r="DH25" s="656"/>
      <c r="DI25" s="656"/>
      <c r="DJ25" s="656"/>
      <c r="DK25" s="657"/>
      <c r="DL25" s="632">
        <v>1881237</v>
      </c>
      <c r="DM25" s="656"/>
      <c r="DN25" s="656"/>
      <c r="DO25" s="656"/>
      <c r="DP25" s="656"/>
      <c r="DQ25" s="656"/>
      <c r="DR25" s="656"/>
      <c r="DS25" s="656"/>
      <c r="DT25" s="656"/>
      <c r="DU25" s="656"/>
      <c r="DV25" s="657"/>
      <c r="DW25" s="628">
        <v>16.7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5021</v>
      </c>
      <c r="S26" s="624"/>
      <c r="T26" s="624"/>
      <c r="U26" s="624"/>
      <c r="V26" s="624"/>
      <c r="W26" s="624"/>
      <c r="X26" s="624"/>
      <c r="Y26" s="625"/>
      <c r="Z26" s="626">
        <v>0</v>
      </c>
      <c r="AA26" s="626"/>
      <c r="AB26" s="626"/>
      <c r="AC26" s="626"/>
      <c r="AD26" s="627">
        <v>5021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1369572</v>
      </c>
      <c r="CS26" s="624"/>
      <c r="CT26" s="624"/>
      <c r="CU26" s="624"/>
      <c r="CV26" s="624"/>
      <c r="CW26" s="624"/>
      <c r="CX26" s="624"/>
      <c r="CY26" s="625"/>
      <c r="CZ26" s="628">
        <v>6.8</v>
      </c>
      <c r="DA26" s="653"/>
      <c r="DB26" s="653"/>
      <c r="DC26" s="658"/>
      <c r="DD26" s="632">
        <v>1213613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7627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9919228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5823048</v>
      </c>
      <c r="CS27" s="656"/>
      <c r="CT27" s="656"/>
      <c r="CU27" s="656"/>
      <c r="CV27" s="656"/>
      <c r="CW27" s="656"/>
      <c r="CX27" s="656"/>
      <c r="CY27" s="657"/>
      <c r="CZ27" s="628">
        <v>28.8</v>
      </c>
      <c r="DA27" s="653"/>
      <c r="DB27" s="653"/>
      <c r="DC27" s="658"/>
      <c r="DD27" s="632">
        <v>2249330</v>
      </c>
      <c r="DE27" s="656"/>
      <c r="DF27" s="656"/>
      <c r="DG27" s="656"/>
      <c r="DH27" s="656"/>
      <c r="DI27" s="656"/>
      <c r="DJ27" s="656"/>
      <c r="DK27" s="657"/>
      <c r="DL27" s="632">
        <v>1609421</v>
      </c>
      <c r="DM27" s="656"/>
      <c r="DN27" s="656"/>
      <c r="DO27" s="656"/>
      <c r="DP27" s="656"/>
      <c r="DQ27" s="656"/>
      <c r="DR27" s="656"/>
      <c r="DS27" s="656"/>
      <c r="DT27" s="656"/>
      <c r="DU27" s="656"/>
      <c r="DV27" s="657"/>
      <c r="DW27" s="628">
        <v>14.3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149071</v>
      </c>
      <c r="S28" s="624"/>
      <c r="T28" s="624"/>
      <c r="U28" s="624"/>
      <c r="V28" s="624"/>
      <c r="W28" s="624"/>
      <c r="X28" s="624"/>
      <c r="Y28" s="625"/>
      <c r="Z28" s="626">
        <v>0.7</v>
      </c>
      <c r="AA28" s="626"/>
      <c r="AB28" s="626"/>
      <c r="AC28" s="626"/>
      <c r="AD28" s="627">
        <v>30483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968913</v>
      </c>
      <c r="CS28" s="624"/>
      <c r="CT28" s="624"/>
      <c r="CU28" s="624"/>
      <c r="CV28" s="624"/>
      <c r="CW28" s="624"/>
      <c r="CX28" s="624"/>
      <c r="CY28" s="625"/>
      <c r="CZ28" s="628">
        <v>4.8</v>
      </c>
      <c r="DA28" s="653"/>
      <c r="DB28" s="653"/>
      <c r="DC28" s="658"/>
      <c r="DD28" s="632">
        <v>968913</v>
      </c>
      <c r="DE28" s="624"/>
      <c r="DF28" s="624"/>
      <c r="DG28" s="624"/>
      <c r="DH28" s="624"/>
      <c r="DI28" s="624"/>
      <c r="DJ28" s="624"/>
      <c r="DK28" s="625"/>
      <c r="DL28" s="632">
        <v>968913</v>
      </c>
      <c r="DM28" s="624"/>
      <c r="DN28" s="624"/>
      <c r="DO28" s="624"/>
      <c r="DP28" s="624"/>
      <c r="DQ28" s="624"/>
      <c r="DR28" s="624"/>
      <c r="DS28" s="624"/>
      <c r="DT28" s="624"/>
      <c r="DU28" s="624"/>
      <c r="DV28" s="625"/>
      <c r="DW28" s="628">
        <v>8.6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59649</v>
      </c>
      <c r="S29" s="624"/>
      <c r="T29" s="624"/>
      <c r="U29" s="624"/>
      <c r="V29" s="624"/>
      <c r="W29" s="624"/>
      <c r="X29" s="624"/>
      <c r="Y29" s="625"/>
      <c r="Z29" s="626">
        <v>0.3</v>
      </c>
      <c r="AA29" s="626"/>
      <c r="AB29" s="626"/>
      <c r="AC29" s="626"/>
      <c r="AD29" s="627">
        <v>18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968913</v>
      </c>
      <c r="CS29" s="656"/>
      <c r="CT29" s="656"/>
      <c r="CU29" s="656"/>
      <c r="CV29" s="656"/>
      <c r="CW29" s="656"/>
      <c r="CX29" s="656"/>
      <c r="CY29" s="657"/>
      <c r="CZ29" s="628">
        <v>4.8</v>
      </c>
      <c r="DA29" s="653"/>
      <c r="DB29" s="653"/>
      <c r="DC29" s="658"/>
      <c r="DD29" s="632">
        <v>968913</v>
      </c>
      <c r="DE29" s="656"/>
      <c r="DF29" s="656"/>
      <c r="DG29" s="656"/>
      <c r="DH29" s="656"/>
      <c r="DI29" s="656"/>
      <c r="DJ29" s="656"/>
      <c r="DK29" s="657"/>
      <c r="DL29" s="632">
        <v>968913</v>
      </c>
      <c r="DM29" s="656"/>
      <c r="DN29" s="656"/>
      <c r="DO29" s="656"/>
      <c r="DP29" s="656"/>
      <c r="DQ29" s="656"/>
      <c r="DR29" s="656"/>
      <c r="DS29" s="656"/>
      <c r="DT29" s="656"/>
      <c r="DU29" s="656"/>
      <c r="DV29" s="657"/>
      <c r="DW29" s="628">
        <v>8.6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3968944</v>
      </c>
      <c r="S30" s="624"/>
      <c r="T30" s="624"/>
      <c r="U30" s="624"/>
      <c r="V30" s="624"/>
      <c r="W30" s="624"/>
      <c r="X30" s="624"/>
      <c r="Y30" s="625"/>
      <c r="Z30" s="626">
        <v>18.8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927349</v>
      </c>
      <c r="CS30" s="624"/>
      <c r="CT30" s="624"/>
      <c r="CU30" s="624"/>
      <c r="CV30" s="624"/>
      <c r="CW30" s="624"/>
      <c r="CX30" s="624"/>
      <c r="CY30" s="625"/>
      <c r="CZ30" s="628">
        <v>4.5999999999999996</v>
      </c>
      <c r="DA30" s="653"/>
      <c r="DB30" s="653"/>
      <c r="DC30" s="658"/>
      <c r="DD30" s="632">
        <v>927349</v>
      </c>
      <c r="DE30" s="624"/>
      <c r="DF30" s="624"/>
      <c r="DG30" s="624"/>
      <c r="DH30" s="624"/>
      <c r="DI30" s="624"/>
      <c r="DJ30" s="624"/>
      <c r="DK30" s="625"/>
      <c r="DL30" s="632">
        <v>927349</v>
      </c>
      <c r="DM30" s="624"/>
      <c r="DN30" s="624"/>
      <c r="DO30" s="624"/>
      <c r="DP30" s="624"/>
      <c r="DQ30" s="624"/>
      <c r="DR30" s="624"/>
      <c r="DS30" s="624"/>
      <c r="DT30" s="624"/>
      <c r="DU30" s="624"/>
      <c r="DV30" s="625"/>
      <c r="DW30" s="628">
        <v>8.1999999999999993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98.4</v>
      </c>
      <c r="BS31" s="667"/>
      <c r="BT31" s="667"/>
      <c r="BU31" s="667"/>
      <c r="BV31" s="667"/>
      <c r="BW31" s="667"/>
      <c r="BX31" s="618">
        <v>97</v>
      </c>
      <c r="BY31" s="667"/>
      <c r="BZ31" s="667"/>
      <c r="CA31" s="667"/>
      <c r="CB31" s="668"/>
      <c r="CD31" s="663"/>
      <c r="CE31" s="664"/>
      <c r="CF31" s="620" t="s">
        <v>300</v>
      </c>
      <c r="CG31" s="621"/>
      <c r="CH31" s="621"/>
      <c r="CI31" s="621"/>
      <c r="CJ31" s="621"/>
      <c r="CK31" s="621"/>
      <c r="CL31" s="621"/>
      <c r="CM31" s="621"/>
      <c r="CN31" s="621"/>
      <c r="CO31" s="621"/>
      <c r="CP31" s="621"/>
      <c r="CQ31" s="622"/>
      <c r="CR31" s="623">
        <v>41564</v>
      </c>
      <c r="CS31" s="656"/>
      <c r="CT31" s="656"/>
      <c r="CU31" s="656"/>
      <c r="CV31" s="656"/>
      <c r="CW31" s="656"/>
      <c r="CX31" s="656"/>
      <c r="CY31" s="657"/>
      <c r="CZ31" s="628">
        <v>0.2</v>
      </c>
      <c r="DA31" s="653"/>
      <c r="DB31" s="653"/>
      <c r="DC31" s="658"/>
      <c r="DD31" s="632">
        <v>41564</v>
      </c>
      <c r="DE31" s="656"/>
      <c r="DF31" s="656"/>
      <c r="DG31" s="656"/>
      <c r="DH31" s="656"/>
      <c r="DI31" s="656"/>
      <c r="DJ31" s="656"/>
      <c r="DK31" s="657"/>
      <c r="DL31" s="632">
        <v>41564</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1372035</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6"/>
      <c r="BI32" s="656"/>
      <c r="BJ32" s="656"/>
      <c r="BK32" s="656"/>
      <c r="BL32" s="656"/>
      <c r="BM32" s="629">
        <v>96.8</v>
      </c>
      <c r="BN32" s="656"/>
      <c r="BO32" s="656"/>
      <c r="BP32" s="656"/>
      <c r="BQ32" s="669"/>
      <c r="BR32" s="680">
        <v>96.7</v>
      </c>
      <c r="BS32" s="656"/>
      <c r="BT32" s="656"/>
      <c r="BU32" s="656"/>
      <c r="BV32" s="656"/>
      <c r="BW32" s="656"/>
      <c r="BX32" s="629">
        <v>94.1</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74167</v>
      </c>
      <c r="S33" s="624"/>
      <c r="T33" s="624"/>
      <c r="U33" s="624"/>
      <c r="V33" s="624"/>
      <c r="W33" s="624"/>
      <c r="X33" s="624"/>
      <c r="Y33" s="625"/>
      <c r="Z33" s="626">
        <v>0.4</v>
      </c>
      <c r="AA33" s="626"/>
      <c r="AB33" s="626"/>
      <c r="AC33" s="626"/>
      <c r="AD33" s="627">
        <v>25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99.5</v>
      </c>
      <c r="BH33" s="682"/>
      <c r="BI33" s="682"/>
      <c r="BJ33" s="682"/>
      <c r="BK33" s="682"/>
      <c r="BL33" s="682"/>
      <c r="BM33" s="683">
        <v>99.1</v>
      </c>
      <c r="BN33" s="682"/>
      <c r="BO33" s="682"/>
      <c r="BP33" s="682"/>
      <c r="BQ33" s="684"/>
      <c r="BR33" s="681">
        <v>99.5</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8706106</v>
      </c>
      <c r="CS33" s="656"/>
      <c r="CT33" s="656"/>
      <c r="CU33" s="656"/>
      <c r="CV33" s="656"/>
      <c r="CW33" s="656"/>
      <c r="CX33" s="656"/>
      <c r="CY33" s="657"/>
      <c r="CZ33" s="628">
        <v>43</v>
      </c>
      <c r="DA33" s="653"/>
      <c r="DB33" s="653"/>
      <c r="DC33" s="658"/>
      <c r="DD33" s="632">
        <v>7306480</v>
      </c>
      <c r="DE33" s="656"/>
      <c r="DF33" s="656"/>
      <c r="DG33" s="656"/>
      <c r="DH33" s="656"/>
      <c r="DI33" s="656"/>
      <c r="DJ33" s="656"/>
      <c r="DK33" s="657"/>
      <c r="DL33" s="632">
        <v>5821103</v>
      </c>
      <c r="DM33" s="656"/>
      <c r="DN33" s="656"/>
      <c r="DO33" s="656"/>
      <c r="DP33" s="656"/>
      <c r="DQ33" s="656"/>
      <c r="DR33" s="656"/>
      <c r="DS33" s="656"/>
      <c r="DT33" s="656"/>
      <c r="DU33" s="656"/>
      <c r="DV33" s="657"/>
      <c r="DW33" s="628">
        <v>51.7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74818</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3547721</v>
      </c>
      <c r="CS34" s="624"/>
      <c r="CT34" s="624"/>
      <c r="CU34" s="624"/>
      <c r="CV34" s="624"/>
      <c r="CW34" s="624"/>
      <c r="CX34" s="624"/>
      <c r="CY34" s="625"/>
      <c r="CZ34" s="628">
        <v>17.5</v>
      </c>
      <c r="DA34" s="653"/>
      <c r="DB34" s="653"/>
      <c r="DC34" s="658"/>
      <c r="DD34" s="632">
        <v>2862587</v>
      </c>
      <c r="DE34" s="624"/>
      <c r="DF34" s="624"/>
      <c r="DG34" s="624"/>
      <c r="DH34" s="624"/>
      <c r="DI34" s="624"/>
      <c r="DJ34" s="624"/>
      <c r="DK34" s="625"/>
      <c r="DL34" s="632">
        <v>2503398</v>
      </c>
      <c r="DM34" s="624"/>
      <c r="DN34" s="624"/>
      <c r="DO34" s="624"/>
      <c r="DP34" s="624"/>
      <c r="DQ34" s="624"/>
      <c r="DR34" s="624"/>
      <c r="DS34" s="624"/>
      <c r="DT34" s="624"/>
      <c r="DU34" s="624"/>
      <c r="DV34" s="625"/>
      <c r="DW34" s="628">
        <v>22.2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528737</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96685</v>
      </c>
      <c r="CS35" s="656"/>
      <c r="CT35" s="656"/>
      <c r="CU35" s="656"/>
      <c r="CV35" s="656"/>
      <c r="CW35" s="656"/>
      <c r="CX35" s="656"/>
      <c r="CY35" s="657"/>
      <c r="CZ35" s="628">
        <v>0.5</v>
      </c>
      <c r="DA35" s="653"/>
      <c r="DB35" s="653"/>
      <c r="DC35" s="658"/>
      <c r="DD35" s="632">
        <v>87564</v>
      </c>
      <c r="DE35" s="656"/>
      <c r="DF35" s="656"/>
      <c r="DG35" s="656"/>
      <c r="DH35" s="656"/>
      <c r="DI35" s="656"/>
      <c r="DJ35" s="656"/>
      <c r="DK35" s="657"/>
      <c r="DL35" s="632">
        <v>74521</v>
      </c>
      <c r="DM35" s="656"/>
      <c r="DN35" s="656"/>
      <c r="DO35" s="656"/>
      <c r="DP35" s="656"/>
      <c r="DQ35" s="656"/>
      <c r="DR35" s="656"/>
      <c r="DS35" s="656"/>
      <c r="DT35" s="656"/>
      <c r="DU35" s="656"/>
      <c r="DV35" s="657"/>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449769</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2220038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60212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2910394</v>
      </c>
      <c r="CS36" s="624"/>
      <c r="CT36" s="624"/>
      <c r="CU36" s="624"/>
      <c r="CV36" s="624"/>
      <c r="CW36" s="624"/>
      <c r="CX36" s="624"/>
      <c r="CY36" s="625"/>
      <c r="CZ36" s="628">
        <v>14.4</v>
      </c>
      <c r="DA36" s="653"/>
      <c r="DB36" s="653"/>
      <c r="DC36" s="658"/>
      <c r="DD36" s="632">
        <v>2606146</v>
      </c>
      <c r="DE36" s="624"/>
      <c r="DF36" s="624"/>
      <c r="DG36" s="624"/>
      <c r="DH36" s="624"/>
      <c r="DI36" s="624"/>
      <c r="DJ36" s="624"/>
      <c r="DK36" s="625"/>
      <c r="DL36" s="632">
        <v>2254235</v>
      </c>
      <c r="DM36" s="624"/>
      <c r="DN36" s="624"/>
      <c r="DO36" s="624"/>
      <c r="DP36" s="624"/>
      <c r="DQ36" s="624"/>
      <c r="DR36" s="624"/>
      <c r="DS36" s="624"/>
      <c r="DT36" s="624"/>
      <c r="DU36" s="624"/>
      <c r="DV36" s="625"/>
      <c r="DW36" s="628">
        <v>20</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609556</v>
      </c>
      <c r="S37" s="624"/>
      <c r="T37" s="624"/>
      <c r="U37" s="624"/>
      <c r="V37" s="624"/>
      <c r="W37" s="624"/>
      <c r="X37" s="624"/>
      <c r="Y37" s="625"/>
      <c r="Z37" s="626">
        <v>2.9</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888001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31439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1381330</v>
      </c>
      <c r="CS37" s="656"/>
      <c r="CT37" s="656"/>
      <c r="CU37" s="656"/>
      <c r="CV37" s="656"/>
      <c r="CW37" s="656"/>
      <c r="CX37" s="656"/>
      <c r="CY37" s="657"/>
      <c r="CZ37" s="628">
        <v>6.8</v>
      </c>
      <c r="DA37" s="653"/>
      <c r="DB37" s="653"/>
      <c r="DC37" s="658"/>
      <c r="DD37" s="632">
        <v>1330237</v>
      </c>
      <c r="DE37" s="656"/>
      <c r="DF37" s="656"/>
      <c r="DG37" s="656"/>
      <c r="DH37" s="656"/>
      <c r="DI37" s="656"/>
      <c r="DJ37" s="656"/>
      <c r="DK37" s="657"/>
      <c r="DL37" s="632">
        <v>1250443</v>
      </c>
      <c r="DM37" s="656"/>
      <c r="DN37" s="656"/>
      <c r="DO37" s="656"/>
      <c r="DP37" s="656"/>
      <c r="DQ37" s="656"/>
      <c r="DR37" s="656"/>
      <c r="DS37" s="656"/>
      <c r="DT37" s="656"/>
      <c r="DU37" s="656"/>
      <c r="DV37" s="657"/>
      <c r="DW37" s="628">
        <v>11.1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1653000</v>
      </c>
      <c r="S38" s="624"/>
      <c r="T38" s="624"/>
      <c r="U38" s="624"/>
      <c r="V38" s="624"/>
      <c r="W38" s="624"/>
      <c r="X38" s="624"/>
      <c r="Y38" s="625"/>
      <c r="Z38" s="626">
        <v>7.8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61944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4530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1332037</v>
      </c>
      <c r="CS38" s="624"/>
      <c r="CT38" s="624"/>
      <c r="CU38" s="624"/>
      <c r="CV38" s="624"/>
      <c r="CW38" s="624"/>
      <c r="CX38" s="624"/>
      <c r="CY38" s="625"/>
      <c r="CZ38" s="628">
        <v>6.6</v>
      </c>
      <c r="DA38" s="653"/>
      <c r="DB38" s="653"/>
      <c r="DC38" s="658"/>
      <c r="DD38" s="632">
        <v>1103000</v>
      </c>
      <c r="DE38" s="624"/>
      <c r="DF38" s="624"/>
      <c r="DG38" s="624"/>
      <c r="DH38" s="624"/>
      <c r="DI38" s="624"/>
      <c r="DJ38" s="624"/>
      <c r="DK38" s="625"/>
      <c r="DL38" s="632">
        <v>988949</v>
      </c>
      <c r="DM38" s="624"/>
      <c r="DN38" s="624"/>
      <c r="DO38" s="624"/>
      <c r="DP38" s="624"/>
      <c r="DQ38" s="624"/>
      <c r="DR38" s="624"/>
      <c r="DS38" s="624"/>
      <c r="DT38" s="624"/>
      <c r="DU38" s="624"/>
      <c r="DV38" s="625"/>
      <c r="DW38" s="628">
        <v>8.8000000000000007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6714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361512</v>
      </c>
      <c r="CS39" s="656"/>
      <c r="CT39" s="656"/>
      <c r="CU39" s="656"/>
      <c r="CV39" s="656"/>
      <c r="CW39" s="656"/>
      <c r="CX39" s="656"/>
      <c r="CY39" s="657"/>
      <c r="CZ39" s="628">
        <v>1.8</v>
      </c>
      <c r="DA39" s="653"/>
      <c r="DB39" s="653"/>
      <c r="DC39" s="658"/>
      <c r="DD39" s="632">
        <v>254426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457757</v>
      </c>
      <c r="CS40" s="624"/>
      <c r="CT40" s="624"/>
      <c r="CU40" s="624"/>
      <c r="CV40" s="624"/>
      <c r="CW40" s="624"/>
      <c r="CX40" s="624"/>
      <c r="CY40" s="625"/>
      <c r="CZ40" s="628">
        <v>2.2999999999999998</v>
      </c>
      <c r="DA40" s="653"/>
      <c r="DB40" s="653"/>
      <c r="DC40" s="658"/>
      <c r="DD40" s="632">
        <v>392757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21082912</v>
      </c>
      <c r="S41" s="696"/>
      <c r="T41" s="696"/>
      <c r="U41" s="696"/>
      <c r="V41" s="696"/>
      <c r="W41" s="696"/>
      <c r="X41" s="696"/>
      <c r="Y41" s="700"/>
      <c r="Z41" s="701">
        <v>100</v>
      </c>
      <c r="AA41" s="701"/>
      <c r="AB41" s="701"/>
      <c r="AC41" s="701"/>
      <c r="AD41" s="702">
        <v>11260880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293278</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323</v>
      </c>
      <c r="AR42" s="693"/>
      <c r="AS42" s="693"/>
      <c r="AT42" s="693"/>
      <c r="AU42" s="693"/>
      <c r="AV42" s="693"/>
      <c r="AW42" s="693"/>
      <c r="AX42" s="693"/>
      <c r="AY42" s="694"/>
      <c r="AZ42" s="695">
        <v>976815</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351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2508034</v>
      </c>
      <c r="CS42" s="656"/>
      <c r="CT42" s="656"/>
      <c r="CU42" s="656"/>
      <c r="CV42" s="656"/>
      <c r="CW42" s="656"/>
      <c r="CX42" s="656"/>
      <c r="CY42" s="657"/>
      <c r="CZ42" s="628">
        <v>12.4</v>
      </c>
      <c r="DA42" s="653"/>
      <c r="DB42" s="653"/>
      <c r="DC42" s="658"/>
      <c r="DD42" s="632">
        <v>412698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35864</v>
      </c>
      <c r="CS43" s="656"/>
      <c r="CT43" s="656"/>
      <c r="CU43" s="656"/>
      <c r="CV43" s="656"/>
      <c r="CW43" s="656"/>
      <c r="CX43" s="656"/>
      <c r="CY43" s="657"/>
      <c r="CZ43" s="628">
        <v>0.2</v>
      </c>
      <c r="DA43" s="653"/>
      <c r="DB43" s="653"/>
      <c r="DC43" s="658"/>
      <c r="DD43" s="632">
        <v>35864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2508034</v>
      </c>
      <c r="CS44" s="624"/>
      <c r="CT44" s="624"/>
      <c r="CU44" s="624"/>
      <c r="CV44" s="624"/>
      <c r="CW44" s="624"/>
      <c r="CX44" s="624"/>
      <c r="CY44" s="625"/>
      <c r="CZ44" s="628">
        <v>12.4</v>
      </c>
      <c r="DA44" s="629"/>
      <c r="DB44" s="629"/>
      <c r="DC44" s="635"/>
      <c r="DD44" s="632">
        <v>412698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1077825</v>
      </c>
      <c r="CS45" s="656"/>
      <c r="CT45" s="656"/>
      <c r="CU45" s="656"/>
      <c r="CV45" s="656"/>
      <c r="CW45" s="656"/>
      <c r="CX45" s="656"/>
      <c r="CY45" s="657"/>
      <c r="CZ45" s="628">
        <v>5.3</v>
      </c>
      <c r="DA45" s="653"/>
      <c r="DB45" s="653"/>
      <c r="DC45" s="658"/>
      <c r="DD45" s="632">
        <v>25758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1429205</v>
      </c>
      <c r="CS46" s="624"/>
      <c r="CT46" s="624"/>
      <c r="CU46" s="624"/>
      <c r="CV46" s="624"/>
      <c r="CW46" s="624"/>
      <c r="CX46" s="624"/>
      <c r="CY46" s="625"/>
      <c r="CZ46" s="628">
        <v>7.1</v>
      </c>
      <c r="DA46" s="629"/>
      <c r="DB46" s="629"/>
      <c r="DC46" s="635"/>
      <c r="DD46" s="632">
        <v>385936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20254020</v>
      </c>
      <c r="CS49" s="682"/>
      <c r="CT49" s="682"/>
      <c r="CU49" s="682"/>
      <c r="CV49" s="682"/>
      <c r="CW49" s="682"/>
      <c r="CX49" s="682"/>
      <c r="CY49" s="711"/>
      <c r="CZ49" s="703">
        <v>100</v>
      </c>
      <c r="DA49" s="712"/>
      <c r="DB49" s="712"/>
      <c r="DC49" s="713"/>
      <c r="DD49" s="714">
        <v>12962794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MNUVJt5zqolr+QS4A6Y5fM1Asv8D0NCOWLlRI975sLTo4NmwyKjaq8GTUpYeaKum1grdECN970q6QhICY5tSw==" saltValue="ZlknfAg/vqVsW73900ge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21047</v>
      </c>
      <c r="R7" s="753"/>
      <c r="S7" s="753"/>
      <c r="T7" s="753"/>
      <c r="U7" s="753"/>
      <c r="V7" s="753">
        <v>20274</v>
      </c>
      <c r="W7" s="753"/>
      <c r="X7" s="753"/>
      <c r="Y7" s="753"/>
      <c r="Z7" s="753"/>
      <c r="AA7" s="753">
        <v>773</v>
      </c>
      <c r="AB7" s="753"/>
      <c r="AC7" s="753"/>
      <c r="AD7" s="753"/>
      <c r="AE7" s="754"/>
      <c r="AF7" s="755">
        <v>693</v>
      </c>
      <c r="AG7" s="756"/>
      <c r="AH7" s="756"/>
      <c r="AI7" s="756"/>
      <c r="AJ7" s="757"/>
      <c r="AK7" s="758">
        <v>529</v>
      </c>
      <c r="AL7" s="759"/>
      <c r="AM7" s="759"/>
      <c r="AN7" s="759"/>
      <c r="AO7" s="759"/>
      <c r="AP7" s="759">
        <v>10247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13</v>
      </c>
      <c r="CI7" s="744"/>
      <c r="CJ7" s="744"/>
      <c r="CK7" s="744"/>
      <c r="CL7" s="745"/>
      <c r="CM7" s="743">
        <v>80</v>
      </c>
      <c r="CN7" s="744"/>
      <c r="CO7" s="744"/>
      <c r="CP7" s="744"/>
      <c r="CQ7" s="745"/>
      <c r="CR7" s="743">
        <v>10</v>
      </c>
      <c r="CS7" s="744"/>
      <c r="CT7" s="744"/>
      <c r="CU7" s="744"/>
      <c r="CV7" s="745"/>
      <c r="CW7" s="743">
        <v>0</v>
      </c>
      <c r="CX7" s="744"/>
      <c r="CY7" s="744"/>
      <c r="CZ7" s="744"/>
      <c r="DA7" s="745"/>
      <c r="DB7" s="743">
        <v>0</v>
      </c>
      <c r="DC7" s="744"/>
      <c r="DD7" s="744"/>
      <c r="DE7" s="744"/>
      <c r="DF7" s="745"/>
      <c r="DG7" s="743">
        <v>229</v>
      </c>
      <c r="DH7" s="744"/>
      <c r="DI7" s="744"/>
      <c r="DJ7" s="744"/>
      <c r="DK7" s="745"/>
      <c r="DL7" s="743">
        <v>0</v>
      </c>
      <c r="DM7" s="744"/>
      <c r="DN7" s="744"/>
      <c r="DO7" s="744"/>
      <c r="DP7" s="745"/>
      <c r="DQ7" s="743">
        <v>194</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68</v>
      </c>
      <c r="R8" s="784"/>
      <c r="S8" s="784"/>
      <c r="T8" s="784"/>
      <c r="U8" s="784"/>
      <c r="V8" s="784">
        <v>12</v>
      </c>
      <c r="W8" s="784"/>
      <c r="X8" s="784"/>
      <c r="Y8" s="784"/>
      <c r="Z8" s="784"/>
      <c r="AA8" s="784">
        <v>56</v>
      </c>
      <c r="AB8" s="784"/>
      <c r="AC8" s="784"/>
      <c r="AD8" s="784"/>
      <c r="AE8" s="785"/>
      <c r="AF8" s="786">
        <v>56</v>
      </c>
      <c r="AG8" s="787"/>
      <c r="AH8" s="787"/>
      <c r="AI8" s="787"/>
      <c r="AJ8" s="788"/>
      <c r="AK8" s="769" t="s">
        <v>555</v>
      </c>
      <c r="AL8" s="770"/>
      <c r="AM8" s="770"/>
      <c r="AN8" s="770"/>
      <c r="AO8" s="770"/>
      <c r="AP8" s="770" t="s">
        <v>555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1</v>
      </c>
      <c r="CI8" s="777"/>
      <c r="CJ8" s="777"/>
      <c r="CK8" s="777"/>
      <c r="CL8" s="778"/>
      <c r="CM8" s="776">
        <v>279</v>
      </c>
      <c r="CN8" s="777"/>
      <c r="CO8" s="777"/>
      <c r="CP8" s="777"/>
      <c r="CQ8" s="778"/>
      <c r="CR8" s="776">
        <v>10</v>
      </c>
      <c r="CS8" s="777"/>
      <c r="CT8" s="777"/>
      <c r="CU8" s="777"/>
      <c r="CV8" s="778"/>
      <c r="CW8" s="776">
        <v>0</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801"/>
      <c r="R22" s="802"/>
      <c r="S22" s="802"/>
      <c r="T22" s="802"/>
      <c r="U22" s="802"/>
      <c r="V22" s="802"/>
      <c r="W22" s="802"/>
      <c r="X22" s="802"/>
      <c r="Y22" s="802"/>
      <c r="Z22" s="802"/>
      <c r="AA22" s="802"/>
      <c r="AB22" s="802"/>
      <c r="AC22" s="802"/>
      <c r="AD22" s="802"/>
      <c r="AE22" s="803"/>
      <c r="AF22" s="786"/>
      <c r="AG22" s="787"/>
      <c r="AH22" s="787"/>
      <c r="AI22" s="787"/>
      <c r="AJ22" s="788"/>
      <c r="AK22" s="804"/>
      <c r="AL22" s="805"/>
      <c r="AM22" s="805"/>
      <c r="AN22" s="805"/>
      <c r="AO22" s="805"/>
      <c r="AP22" s="805"/>
      <c r="AQ22" s="805"/>
      <c r="AR22" s="805"/>
      <c r="AS22" s="805"/>
      <c r="AT22" s="805"/>
      <c r="AU22" s="806"/>
      <c r="AV22" s="806"/>
      <c r="AW22" s="806"/>
      <c r="AX22" s="806"/>
      <c r="AY22" s="807"/>
      <c r="AZ22" s="808" t="s">
        <v>375</v>
      </c>
      <c r="BA22" s="808"/>
      <c r="BB22" s="808"/>
      <c r="BC22" s="808"/>
      <c r="BD22" s="809"/>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SUM(Q7:U8)</f>
        <v>21115</v>
      </c>
      <c r="R23" s="793"/>
      <c r="S23" s="793"/>
      <c r="T23" s="793"/>
      <c r="U23" s="793"/>
      <c r="V23" s="794">
        <f>SUM(V7:Z8)</f>
        <v>20286</v>
      </c>
      <c r="W23" s="795"/>
      <c r="X23" s="795"/>
      <c r="Y23" s="795"/>
      <c r="Z23" s="796"/>
      <c r="AA23" s="793">
        <f>SUM(AA7:AE8)</f>
        <v>829</v>
      </c>
      <c r="AB23" s="793"/>
      <c r="AC23" s="793"/>
      <c r="AD23" s="793"/>
      <c r="AE23" s="794"/>
      <c r="AF23" s="797">
        <v>749</v>
      </c>
      <c r="AG23" s="793"/>
      <c r="AH23" s="793"/>
      <c r="AI23" s="793"/>
      <c r="AJ23" s="798"/>
      <c r="AK23" s="799"/>
      <c r="AL23" s="800"/>
      <c r="AM23" s="800"/>
      <c r="AN23" s="800"/>
      <c r="AO23" s="800"/>
      <c r="AP23" s="793">
        <v>10247</v>
      </c>
      <c r="AQ23" s="793"/>
      <c r="AR23" s="793"/>
      <c r="AS23" s="793"/>
      <c r="AT23" s="793"/>
      <c r="AU23" s="811"/>
      <c r="AV23" s="811"/>
      <c r="AW23" s="811"/>
      <c r="AX23" s="811"/>
      <c r="AY23" s="812"/>
      <c r="AZ23" s="813" t="s">
        <v>122</v>
      </c>
      <c r="BA23" s="795"/>
      <c r="BB23" s="795"/>
      <c r="BC23" s="795"/>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10" t="s">
        <v>378</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5" t="s">
        <v>383</v>
      </c>
      <c r="AG26" s="816"/>
      <c r="AH26" s="816"/>
      <c r="AI26" s="816"/>
      <c r="AJ26" s="817"/>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3">
        <v>3671</v>
      </c>
      <c r="R28" s="824"/>
      <c r="S28" s="824"/>
      <c r="T28" s="824"/>
      <c r="U28" s="824"/>
      <c r="V28" s="824">
        <v>3611</v>
      </c>
      <c r="W28" s="824"/>
      <c r="X28" s="824"/>
      <c r="Y28" s="824"/>
      <c r="Z28" s="824"/>
      <c r="AA28" s="824">
        <v>60</v>
      </c>
      <c r="AB28" s="824"/>
      <c r="AC28" s="824"/>
      <c r="AD28" s="824"/>
      <c r="AE28" s="825"/>
      <c r="AF28" s="826">
        <v>60</v>
      </c>
      <c r="AG28" s="824"/>
      <c r="AH28" s="824"/>
      <c r="AI28" s="824"/>
      <c r="AJ28" s="827"/>
      <c r="AK28" s="828">
        <v>293</v>
      </c>
      <c r="AL28" s="829"/>
      <c r="AM28" s="829"/>
      <c r="AN28" s="829"/>
      <c r="AO28" s="829"/>
      <c r="AP28" s="829" t="s">
        <v>555</v>
      </c>
      <c r="AQ28" s="829"/>
      <c r="AR28" s="829"/>
      <c r="AS28" s="829"/>
      <c r="AT28" s="829"/>
      <c r="AU28" s="829" t="s">
        <v>555</v>
      </c>
      <c r="AV28" s="829"/>
      <c r="AW28" s="829"/>
      <c r="AX28" s="829"/>
      <c r="AY28" s="829"/>
      <c r="AZ28" s="830" t="s">
        <v>555</v>
      </c>
      <c r="BA28" s="830"/>
      <c r="BB28" s="830"/>
      <c r="BC28" s="830"/>
      <c r="BD28" s="830"/>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3076</v>
      </c>
      <c r="R29" s="784"/>
      <c r="S29" s="784"/>
      <c r="T29" s="784"/>
      <c r="U29" s="784"/>
      <c r="V29" s="784">
        <v>2971</v>
      </c>
      <c r="W29" s="784"/>
      <c r="X29" s="784"/>
      <c r="Y29" s="784"/>
      <c r="Z29" s="784"/>
      <c r="AA29" s="784">
        <v>105</v>
      </c>
      <c r="AB29" s="784"/>
      <c r="AC29" s="784"/>
      <c r="AD29" s="784"/>
      <c r="AE29" s="785"/>
      <c r="AF29" s="786">
        <v>105</v>
      </c>
      <c r="AG29" s="787"/>
      <c r="AH29" s="787"/>
      <c r="AI29" s="787"/>
      <c r="AJ29" s="788"/>
      <c r="AK29" s="835">
        <v>445</v>
      </c>
      <c r="AL29" s="831"/>
      <c r="AM29" s="831"/>
      <c r="AN29" s="831"/>
      <c r="AO29" s="831"/>
      <c r="AP29" s="831" t="s">
        <v>555</v>
      </c>
      <c r="AQ29" s="831"/>
      <c r="AR29" s="831"/>
      <c r="AS29" s="831"/>
      <c r="AT29" s="831"/>
      <c r="AU29" s="831" t="s">
        <v>555</v>
      </c>
      <c r="AV29" s="831"/>
      <c r="AW29" s="831"/>
      <c r="AX29" s="831"/>
      <c r="AY29" s="831"/>
      <c r="AZ29" s="832" t="s">
        <v>555</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705</v>
      </c>
      <c r="R30" s="784"/>
      <c r="S30" s="784"/>
      <c r="T30" s="784"/>
      <c r="U30" s="784"/>
      <c r="V30" s="784">
        <v>694</v>
      </c>
      <c r="W30" s="784"/>
      <c r="X30" s="784"/>
      <c r="Y30" s="784"/>
      <c r="Z30" s="784"/>
      <c r="AA30" s="784">
        <v>11</v>
      </c>
      <c r="AB30" s="784"/>
      <c r="AC30" s="784"/>
      <c r="AD30" s="784"/>
      <c r="AE30" s="785"/>
      <c r="AF30" s="786">
        <v>11</v>
      </c>
      <c r="AG30" s="787"/>
      <c r="AH30" s="787"/>
      <c r="AI30" s="787"/>
      <c r="AJ30" s="788"/>
      <c r="AK30" s="835">
        <v>135</v>
      </c>
      <c r="AL30" s="831"/>
      <c r="AM30" s="831"/>
      <c r="AN30" s="831"/>
      <c r="AO30" s="831"/>
      <c r="AP30" s="831" t="s">
        <v>555</v>
      </c>
      <c r="AQ30" s="831"/>
      <c r="AR30" s="831"/>
      <c r="AS30" s="831"/>
      <c r="AT30" s="831"/>
      <c r="AU30" s="831" t="s">
        <v>555</v>
      </c>
      <c r="AV30" s="831"/>
      <c r="AW30" s="831"/>
      <c r="AX30" s="831"/>
      <c r="AY30" s="831"/>
      <c r="AZ30" s="832" t="s">
        <v>555</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68</v>
      </c>
      <c r="R31" s="784"/>
      <c r="S31" s="784"/>
      <c r="T31" s="784"/>
      <c r="U31" s="784"/>
      <c r="V31" s="784">
        <v>65</v>
      </c>
      <c r="W31" s="784"/>
      <c r="X31" s="784"/>
      <c r="Y31" s="784"/>
      <c r="Z31" s="784"/>
      <c r="AA31" s="784">
        <v>3</v>
      </c>
      <c r="AB31" s="784"/>
      <c r="AC31" s="784"/>
      <c r="AD31" s="784"/>
      <c r="AE31" s="785"/>
      <c r="AF31" s="786">
        <v>3</v>
      </c>
      <c r="AG31" s="787"/>
      <c r="AH31" s="787"/>
      <c r="AI31" s="787"/>
      <c r="AJ31" s="788"/>
      <c r="AK31" s="835">
        <v>54</v>
      </c>
      <c r="AL31" s="831"/>
      <c r="AM31" s="831"/>
      <c r="AN31" s="831"/>
      <c r="AO31" s="831"/>
      <c r="AP31" s="831" t="s">
        <v>555</v>
      </c>
      <c r="AQ31" s="831"/>
      <c r="AR31" s="831"/>
      <c r="AS31" s="831"/>
      <c r="AT31" s="831"/>
      <c r="AU31" s="831" t="s">
        <v>555</v>
      </c>
      <c r="AV31" s="831"/>
      <c r="AW31" s="831"/>
      <c r="AX31" s="831"/>
      <c r="AY31" s="831"/>
      <c r="AZ31" s="832" t="s">
        <v>555</v>
      </c>
      <c r="BA31" s="832"/>
      <c r="BB31" s="832"/>
      <c r="BC31" s="832"/>
      <c r="BD31" s="832"/>
      <c r="BE31" s="833"/>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34</v>
      </c>
      <c r="R32" s="784"/>
      <c r="S32" s="784"/>
      <c r="T32" s="784"/>
      <c r="U32" s="784"/>
      <c r="V32" s="784">
        <v>31</v>
      </c>
      <c r="W32" s="784"/>
      <c r="X32" s="784"/>
      <c r="Y32" s="784"/>
      <c r="Z32" s="784"/>
      <c r="AA32" s="784">
        <v>3</v>
      </c>
      <c r="AB32" s="784"/>
      <c r="AC32" s="784"/>
      <c r="AD32" s="784"/>
      <c r="AE32" s="785"/>
      <c r="AF32" s="786">
        <v>3</v>
      </c>
      <c r="AG32" s="787"/>
      <c r="AH32" s="787"/>
      <c r="AI32" s="787"/>
      <c r="AJ32" s="788"/>
      <c r="AK32" s="835" t="s">
        <v>555</v>
      </c>
      <c r="AL32" s="831"/>
      <c r="AM32" s="831"/>
      <c r="AN32" s="831"/>
      <c r="AO32" s="831"/>
      <c r="AP32" s="831" t="s">
        <v>555</v>
      </c>
      <c r="AQ32" s="831"/>
      <c r="AR32" s="831"/>
      <c r="AS32" s="831"/>
      <c r="AT32" s="831"/>
      <c r="AU32" s="831" t="s">
        <v>555</v>
      </c>
      <c r="AV32" s="831"/>
      <c r="AW32" s="831"/>
      <c r="AX32" s="831"/>
      <c r="AY32" s="831"/>
      <c r="AZ32" s="832" t="s">
        <v>555</v>
      </c>
      <c r="BA32" s="832"/>
      <c r="BB32" s="832"/>
      <c r="BC32" s="832"/>
      <c r="BD32" s="832"/>
      <c r="BE32" s="833"/>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861</v>
      </c>
      <c r="R33" s="784"/>
      <c r="S33" s="784"/>
      <c r="T33" s="784"/>
      <c r="U33" s="784"/>
      <c r="V33" s="784">
        <v>760</v>
      </c>
      <c r="W33" s="784"/>
      <c r="X33" s="784"/>
      <c r="Y33" s="784"/>
      <c r="Z33" s="784"/>
      <c r="AA33" s="784">
        <v>101</v>
      </c>
      <c r="AB33" s="784"/>
      <c r="AC33" s="784"/>
      <c r="AD33" s="784"/>
      <c r="AE33" s="785"/>
      <c r="AF33" s="786">
        <v>1123</v>
      </c>
      <c r="AG33" s="787"/>
      <c r="AH33" s="787"/>
      <c r="AI33" s="787"/>
      <c r="AJ33" s="788"/>
      <c r="AK33" s="835">
        <v>0</v>
      </c>
      <c r="AL33" s="831"/>
      <c r="AM33" s="831"/>
      <c r="AN33" s="831"/>
      <c r="AO33" s="831"/>
      <c r="AP33" s="831">
        <v>493</v>
      </c>
      <c r="AQ33" s="831"/>
      <c r="AR33" s="831"/>
      <c r="AS33" s="831"/>
      <c r="AT33" s="831"/>
      <c r="AU33" s="831">
        <v>1</v>
      </c>
      <c r="AV33" s="831"/>
      <c r="AW33" s="831"/>
      <c r="AX33" s="831"/>
      <c r="AY33" s="831"/>
      <c r="AZ33" s="832" t="s">
        <v>555</v>
      </c>
      <c r="BA33" s="832"/>
      <c r="BB33" s="832"/>
      <c r="BC33" s="832"/>
      <c r="BD33" s="832"/>
      <c r="BE33" s="833" t="s">
        <v>394</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1032</v>
      </c>
      <c r="R34" s="784"/>
      <c r="S34" s="784"/>
      <c r="T34" s="784"/>
      <c r="U34" s="784"/>
      <c r="V34" s="784">
        <v>964</v>
      </c>
      <c r="W34" s="784"/>
      <c r="X34" s="784"/>
      <c r="Y34" s="784"/>
      <c r="Z34" s="784"/>
      <c r="AA34" s="784">
        <v>68</v>
      </c>
      <c r="AB34" s="784"/>
      <c r="AC34" s="784"/>
      <c r="AD34" s="784"/>
      <c r="AE34" s="785"/>
      <c r="AF34" s="786">
        <v>542</v>
      </c>
      <c r="AG34" s="787"/>
      <c r="AH34" s="787"/>
      <c r="AI34" s="787"/>
      <c r="AJ34" s="788"/>
      <c r="AK34" s="835">
        <v>888</v>
      </c>
      <c r="AL34" s="831"/>
      <c r="AM34" s="831"/>
      <c r="AN34" s="831"/>
      <c r="AO34" s="831"/>
      <c r="AP34" s="831">
        <v>7512</v>
      </c>
      <c r="AQ34" s="831"/>
      <c r="AR34" s="831"/>
      <c r="AS34" s="831"/>
      <c r="AT34" s="831"/>
      <c r="AU34" s="831">
        <v>4440</v>
      </c>
      <c r="AV34" s="831"/>
      <c r="AW34" s="831"/>
      <c r="AX34" s="831"/>
      <c r="AY34" s="831"/>
      <c r="AZ34" s="832" t="s">
        <v>555</v>
      </c>
      <c r="BA34" s="832"/>
      <c r="BB34" s="832"/>
      <c r="BC34" s="832"/>
      <c r="BD34" s="832"/>
      <c r="BE34" s="833" t="s">
        <v>394</v>
      </c>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8"/>
      <c r="BL62" s="808"/>
      <c r="BM62" s="808"/>
      <c r="BN62" s="809"/>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1847</v>
      </c>
      <c r="AG63" s="845"/>
      <c r="AH63" s="845"/>
      <c r="AI63" s="845"/>
      <c r="AJ63" s="846"/>
      <c r="AK63" s="847"/>
      <c r="AL63" s="842"/>
      <c r="AM63" s="842"/>
      <c r="AN63" s="842"/>
      <c r="AO63" s="842"/>
      <c r="AP63" s="845">
        <f>SUM(AP28:AT62)</f>
        <v>8005</v>
      </c>
      <c r="AQ63" s="845"/>
      <c r="AR63" s="845"/>
      <c r="AS63" s="845"/>
      <c r="AT63" s="845"/>
      <c r="AU63" s="845">
        <f>SUM(AU28:AY62)</f>
        <v>4441</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5" t="s">
        <v>383</v>
      </c>
      <c r="AG66" s="816"/>
      <c r="AH66" s="816"/>
      <c r="AI66" s="816"/>
      <c r="AJ66" s="856"/>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15">
      <c r="A68" s="224">
        <v>1</v>
      </c>
      <c r="B68" s="870" t="s">
        <v>548</v>
      </c>
      <c r="C68" s="871"/>
      <c r="D68" s="871"/>
      <c r="E68" s="871"/>
      <c r="F68" s="871"/>
      <c r="G68" s="871"/>
      <c r="H68" s="871"/>
      <c r="I68" s="871"/>
      <c r="J68" s="871"/>
      <c r="K68" s="871"/>
      <c r="L68" s="871"/>
      <c r="M68" s="871"/>
      <c r="N68" s="871"/>
      <c r="O68" s="871"/>
      <c r="P68" s="872"/>
      <c r="Q68" s="873">
        <v>6483</v>
      </c>
      <c r="R68" s="867"/>
      <c r="S68" s="867"/>
      <c r="T68" s="867"/>
      <c r="U68" s="867"/>
      <c r="V68" s="867">
        <v>6082</v>
      </c>
      <c r="W68" s="867"/>
      <c r="X68" s="867"/>
      <c r="Y68" s="867"/>
      <c r="Z68" s="867"/>
      <c r="AA68" s="867">
        <v>401</v>
      </c>
      <c r="AB68" s="867"/>
      <c r="AC68" s="867"/>
      <c r="AD68" s="867"/>
      <c r="AE68" s="867"/>
      <c r="AF68" s="867">
        <v>270</v>
      </c>
      <c r="AG68" s="867"/>
      <c r="AH68" s="867"/>
      <c r="AI68" s="867"/>
      <c r="AJ68" s="867"/>
      <c r="AK68" s="867" t="s">
        <v>555</v>
      </c>
      <c r="AL68" s="867"/>
      <c r="AM68" s="867"/>
      <c r="AN68" s="867"/>
      <c r="AO68" s="867"/>
      <c r="AP68" s="867">
        <v>707</v>
      </c>
      <c r="AQ68" s="867"/>
      <c r="AR68" s="867"/>
      <c r="AS68" s="867"/>
      <c r="AT68" s="867"/>
      <c r="AU68" s="867">
        <v>66</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15">
      <c r="A69" s="226">
        <v>2</v>
      </c>
      <c r="B69" s="874" t="s">
        <v>549</v>
      </c>
      <c r="C69" s="875"/>
      <c r="D69" s="875"/>
      <c r="E69" s="875"/>
      <c r="F69" s="875"/>
      <c r="G69" s="875"/>
      <c r="H69" s="875"/>
      <c r="I69" s="875"/>
      <c r="J69" s="875"/>
      <c r="K69" s="875"/>
      <c r="L69" s="875"/>
      <c r="M69" s="875"/>
      <c r="N69" s="875"/>
      <c r="O69" s="875"/>
      <c r="P69" s="876"/>
      <c r="Q69" s="877">
        <v>2575</v>
      </c>
      <c r="R69" s="831"/>
      <c r="S69" s="831"/>
      <c r="T69" s="831"/>
      <c r="U69" s="831"/>
      <c r="V69" s="831">
        <v>2497</v>
      </c>
      <c r="W69" s="831"/>
      <c r="X69" s="831"/>
      <c r="Y69" s="831"/>
      <c r="Z69" s="831"/>
      <c r="AA69" s="831">
        <v>78</v>
      </c>
      <c r="AB69" s="831"/>
      <c r="AC69" s="831"/>
      <c r="AD69" s="831"/>
      <c r="AE69" s="831"/>
      <c r="AF69" s="831">
        <v>78</v>
      </c>
      <c r="AG69" s="831"/>
      <c r="AH69" s="831"/>
      <c r="AI69" s="831"/>
      <c r="AJ69" s="831"/>
      <c r="AK69" s="831" t="s">
        <v>555</v>
      </c>
      <c r="AL69" s="831"/>
      <c r="AM69" s="831"/>
      <c r="AN69" s="831"/>
      <c r="AO69" s="831"/>
      <c r="AP69" s="831">
        <v>3163</v>
      </c>
      <c r="AQ69" s="831"/>
      <c r="AR69" s="831"/>
      <c r="AS69" s="831"/>
      <c r="AT69" s="831"/>
      <c r="AU69" s="831">
        <v>1300</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15">
      <c r="A70" s="226">
        <v>3</v>
      </c>
      <c r="B70" s="874" t="s">
        <v>550</v>
      </c>
      <c r="C70" s="875"/>
      <c r="D70" s="875"/>
      <c r="E70" s="875"/>
      <c r="F70" s="875"/>
      <c r="G70" s="875"/>
      <c r="H70" s="875"/>
      <c r="I70" s="875"/>
      <c r="J70" s="875"/>
      <c r="K70" s="875"/>
      <c r="L70" s="875"/>
      <c r="M70" s="875"/>
      <c r="N70" s="875"/>
      <c r="O70" s="875"/>
      <c r="P70" s="876"/>
      <c r="Q70" s="877">
        <v>8102</v>
      </c>
      <c r="R70" s="831"/>
      <c r="S70" s="831"/>
      <c r="T70" s="831"/>
      <c r="U70" s="831"/>
      <c r="V70" s="831">
        <v>6206</v>
      </c>
      <c r="W70" s="831"/>
      <c r="X70" s="831"/>
      <c r="Y70" s="831"/>
      <c r="Z70" s="831"/>
      <c r="AA70" s="831">
        <v>1897</v>
      </c>
      <c r="AB70" s="831"/>
      <c r="AC70" s="831"/>
      <c r="AD70" s="831"/>
      <c r="AE70" s="831"/>
      <c r="AF70" s="831">
        <v>1897</v>
      </c>
      <c r="AG70" s="831"/>
      <c r="AH70" s="831"/>
      <c r="AI70" s="831"/>
      <c r="AJ70" s="831"/>
      <c r="AK70" s="831" t="s">
        <v>555</v>
      </c>
      <c r="AL70" s="831"/>
      <c r="AM70" s="831"/>
      <c r="AN70" s="831"/>
      <c r="AO70" s="831"/>
      <c r="AP70" s="831" t="s">
        <v>555</v>
      </c>
      <c r="AQ70" s="831"/>
      <c r="AR70" s="831"/>
      <c r="AS70" s="831"/>
      <c r="AT70" s="831"/>
      <c r="AU70" s="831" t="s">
        <v>555</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15">
      <c r="A71" s="226">
        <v>4</v>
      </c>
      <c r="B71" s="874" t="s">
        <v>551</v>
      </c>
      <c r="C71" s="875"/>
      <c r="D71" s="875"/>
      <c r="E71" s="875"/>
      <c r="F71" s="875"/>
      <c r="G71" s="875"/>
      <c r="H71" s="875"/>
      <c r="I71" s="875"/>
      <c r="J71" s="875"/>
      <c r="K71" s="875"/>
      <c r="L71" s="875"/>
      <c r="M71" s="875"/>
      <c r="N71" s="875"/>
      <c r="O71" s="875"/>
      <c r="P71" s="876"/>
      <c r="Q71" s="877">
        <v>2653</v>
      </c>
      <c r="R71" s="831"/>
      <c r="S71" s="831"/>
      <c r="T71" s="831"/>
      <c r="U71" s="831"/>
      <c r="V71" s="831">
        <v>2392</v>
      </c>
      <c r="W71" s="831"/>
      <c r="X71" s="831"/>
      <c r="Y71" s="831"/>
      <c r="Z71" s="831"/>
      <c r="AA71" s="831">
        <v>261</v>
      </c>
      <c r="AB71" s="831"/>
      <c r="AC71" s="831"/>
      <c r="AD71" s="831"/>
      <c r="AE71" s="831"/>
      <c r="AF71" s="831">
        <v>261</v>
      </c>
      <c r="AG71" s="831"/>
      <c r="AH71" s="831"/>
      <c r="AI71" s="831"/>
      <c r="AJ71" s="831"/>
      <c r="AK71" s="831" t="s">
        <v>555</v>
      </c>
      <c r="AL71" s="831"/>
      <c r="AM71" s="831"/>
      <c r="AN71" s="831"/>
      <c r="AO71" s="831"/>
      <c r="AP71" s="831" t="s">
        <v>555</v>
      </c>
      <c r="AQ71" s="831"/>
      <c r="AR71" s="831"/>
      <c r="AS71" s="831"/>
      <c r="AT71" s="831"/>
      <c r="AU71" s="831"/>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15">
      <c r="A72" s="226">
        <v>5</v>
      </c>
      <c r="B72" s="874" t="s">
        <v>552</v>
      </c>
      <c r="C72" s="875"/>
      <c r="D72" s="875"/>
      <c r="E72" s="875"/>
      <c r="F72" s="875"/>
      <c r="G72" s="875"/>
      <c r="H72" s="875"/>
      <c r="I72" s="875"/>
      <c r="J72" s="875"/>
      <c r="K72" s="875"/>
      <c r="L72" s="875"/>
      <c r="M72" s="875"/>
      <c r="N72" s="875"/>
      <c r="O72" s="875"/>
      <c r="P72" s="876"/>
      <c r="Q72" s="877">
        <v>1047955</v>
      </c>
      <c r="R72" s="831"/>
      <c r="S72" s="831"/>
      <c r="T72" s="831"/>
      <c r="U72" s="831"/>
      <c r="V72" s="831">
        <v>1016638</v>
      </c>
      <c r="W72" s="831"/>
      <c r="X72" s="831"/>
      <c r="Y72" s="831"/>
      <c r="Z72" s="831"/>
      <c r="AA72" s="831">
        <v>31318</v>
      </c>
      <c r="AB72" s="831"/>
      <c r="AC72" s="831"/>
      <c r="AD72" s="831"/>
      <c r="AE72" s="831"/>
      <c r="AF72" s="831">
        <v>31318</v>
      </c>
      <c r="AG72" s="831"/>
      <c r="AH72" s="831"/>
      <c r="AI72" s="831"/>
      <c r="AJ72" s="831"/>
      <c r="AK72" s="831">
        <v>1</v>
      </c>
      <c r="AL72" s="831"/>
      <c r="AM72" s="831"/>
      <c r="AN72" s="831"/>
      <c r="AO72" s="831"/>
      <c r="AP72" s="831" t="s">
        <v>555</v>
      </c>
      <c r="AQ72" s="831"/>
      <c r="AR72" s="831"/>
      <c r="AS72" s="831"/>
      <c r="AT72" s="831"/>
      <c r="AU72" s="831" t="s">
        <v>555</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15">
      <c r="A73" s="226">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15">
      <c r="A74" s="226">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15">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15">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15">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f>SUM(AF68:AJ72)</f>
        <v>33824</v>
      </c>
      <c r="AG88" s="845"/>
      <c r="AH88" s="845"/>
      <c r="AI88" s="845"/>
      <c r="AJ88" s="845"/>
      <c r="AK88" s="842"/>
      <c r="AL88" s="842"/>
      <c r="AM88" s="842"/>
      <c r="AN88" s="842"/>
      <c r="AO88" s="842"/>
      <c r="AP88" s="845">
        <f>SUM(AP68:AT72)</f>
        <v>3870</v>
      </c>
      <c r="AQ88" s="845"/>
      <c r="AR88" s="845"/>
      <c r="AS88" s="845"/>
      <c r="AT88" s="845"/>
      <c r="AU88" s="845">
        <f>SUM(AU68:AY72)</f>
        <v>1366</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f>SUM(CR7:CV8)</f>
        <v>20</v>
      </c>
      <c r="CS102" s="853"/>
      <c r="CT102" s="853"/>
      <c r="CU102" s="853"/>
      <c r="CV102" s="892"/>
      <c r="CW102" s="891">
        <f t="shared" ref="CW102" si="0">SUM(CW7:DA8)</f>
        <v>0</v>
      </c>
      <c r="CX102" s="853"/>
      <c r="CY102" s="853"/>
      <c r="CZ102" s="853"/>
      <c r="DA102" s="892"/>
      <c r="DB102" s="891">
        <f t="shared" ref="DB102" si="1">SUM(DB7:DF8)</f>
        <v>0</v>
      </c>
      <c r="DC102" s="853"/>
      <c r="DD102" s="853"/>
      <c r="DE102" s="853"/>
      <c r="DF102" s="892"/>
      <c r="DG102" s="891">
        <f t="shared" ref="DG102" si="2">SUM(DG7:DK8)</f>
        <v>229</v>
      </c>
      <c r="DH102" s="853"/>
      <c r="DI102" s="853"/>
      <c r="DJ102" s="853"/>
      <c r="DK102" s="892"/>
      <c r="DL102" s="891">
        <f t="shared" ref="DL102" si="3">SUM(DL7:DP8)</f>
        <v>0</v>
      </c>
      <c r="DM102" s="853"/>
      <c r="DN102" s="853"/>
      <c r="DO102" s="853"/>
      <c r="DP102" s="892"/>
      <c r="DQ102" s="891">
        <f t="shared" ref="DQ102" si="4">SUM(DQ7:DU8)</f>
        <v>194</v>
      </c>
      <c r="DR102" s="853"/>
      <c r="DS102" s="853"/>
      <c r="DT102" s="853"/>
      <c r="DU102" s="892"/>
      <c r="DV102" s="789"/>
      <c r="DW102" s="790"/>
      <c r="DX102" s="790"/>
      <c r="DY102" s="790"/>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8"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980362</v>
      </c>
      <c r="AB110" s="901"/>
      <c r="AC110" s="901"/>
      <c r="AD110" s="901"/>
      <c r="AE110" s="902"/>
      <c r="AF110" s="903">
        <v>1013948</v>
      </c>
      <c r="AG110" s="901"/>
      <c r="AH110" s="901"/>
      <c r="AI110" s="901"/>
      <c r="AJ110" s="902"/>
      <c r="AK110" s="903">
        <v>1030857</v>
      </c>
      <c r="AL110" s="901"/>
      <c r="AM110" s="901"/>
      <c r="AN110" s="901"/>
      <c r="AO110" s="902"/>
      <c r="AP110" s="904">
        <v>10.9</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9131627</v>
      </c>
      <c r="BR110" s="932"/>
      <c r="BS110" s="932"/>
      <c r="BT110" s="932"/>
      <c r="BU110" s="932"/>
      <c r="BV110" s="932">
        <v>9578421</v>
      </c>
      <c r="BW110" s="932"/>
      <c r="BX110" s="932"/>
      <c r="BY110" s="932"/>
      <c r="BZ110" s="932"/>
      <c r="CA110" s="932">
        <v>10247292</v>
      </c>
      <c r="CB110" s="932"/>
      <c r="CC110" s="932"/>
      <c r="CD110" s="932"/>
      <c r="CE110" s="932"/>
      <c r="CF110" s="945">
        <v>108.1</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674436</v>
      </c>
      <c r="DH110" s="932"/>
      <c r="DI110" s="932"/>
      <c r="DJ110" s="932"/>
      <c r="DK110" s="932"/>
      <c r="DL110" s="932">
        <v>600943</v>
      </c>
      <c r="DM110" s="932"/>
      <c r="DN110" s="932"/>
      <c r="DO110" s="932"/>
      <c r="DP110" s="932"/>
      <c r="DQ110" s="932">
        <v>541892</v>
      </c>
      <c r="DR110" s="932"/>
      <c r="DS110" s="932"/>
      <c r="DT110" s="932"/>
      <c r="DU110" s="932"/>
      <c r="DV110" s="933">
        <v>5.7</v>
      </c>
      <c r="DW110" s="933"/>
      <c r="DX110" s="933"/>
      <c r="DY110" s="933"/>
      <c r="DZ110" s="934"/>
    </row>
    <row r="111" spans="1:131" s="218"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v>823196</v>
      </c>
      <c r="BR111" s="927"/>
      <c r="BS111" s="927"/>
      <c r="BT111" s="927"/>
      <c r="BU111" s="927"/>
      <c r="BV111" s="927">
        <v>693429</v>
      </c>
      <c r="BW111" s="927"/>
      <c r="BX111" s="927"/>
      <c r="BY111" s="927"/>
      <c r="BZ111" s="927"/>
      <c r="CA111" s="927">
        <v>559451</v>
      </c>
      <c r="CB111" s="927"/>
      <c r="CC111" s="927"/>
      <c r="CD111" s="927"/>
      <c r="CE111" s="927"/>
      <c r="CF111" s="921">
        <v>5.9</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3718306</v>
      </c>
      <c r="BR112" s="927"/>
      <c r="BS112" s="927"/>
      <c r="BT112" s="927"/>
      <c r="BU112" s="927"/>
      <c r="BV112" s="927">
        <v>4106838</v>
      </c>
      <c r="BW112" s="927"/>
      <c r="BX112" s="927"/>
      <c r="BY112" s="927"/>
      <c r="BZ112" s="927"/>
      <c r="CA112" s="927">
        <v>4440009</v>
      </c>
      <c r="CB112" s="927"/>
      <c r="CC112" s="927"/>
      <c r="CD112" s="927"/>
      <c r="CE112" s="927"/>
      <c r="CF112" s="921">
        <v>46.8</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342194</v>
      </c>
      <c r="AB113" s="939"/>
      <c r="AC113" s="939"/>
      <c r="AD113" s="939"/>
      <c r="AE113" s="940"/>
      <c r="AF113" s="941">
        <v>355211</v>
      </c>
      <c r="AG113" s="939"/>
      <c r="AH113" s="939"/>
      <c r="AI113" s="939"/>
      <c r="AJ113" s="940"/>
      <c r="AK113" s="941">
        <v>381411</v>
      </c>
      <c r="AL113" s="939"/>
      <c r="AM113" s="939"/>
      <c r="AN113" s="939"/>
      <c r="AO113" s="940"/>
      <c r="AP113" s="942">
        <v>4</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1597250</v>
      </c>
      <c r="BR113" s="927"/>
      <c r="BS113" s="927"/>
      <c r="BT113" s="927"/>
      <c r="BU113" s="927"/>
      <c r="BV113" s="927">
        <v>1489381</v>
      </c>
      <c r="BW113" s="927"/>
      <c r="BX113" s="927"/>
      <c r="BY113" s="927"/>
      <c r="BZ113" s="927"/>
      <c r="CA113" s="927">
        <v>1366479</v>
      </c>
      <c r="CB113" s="927"/>
      <c r="CC113" s="927"/>
      <c r="CD113" s="927"/>
      <c r="CE113" s="927"/>
      <c r="CF113" s="921">
        <v>14.4</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147936</v>
      </c>
      <c r="AB114" s="960"/>
      <c r="AC114" s="960"/>
      <c r="AD114" s="960"/>
      <c r="AE114" s="961"/>
      <c r="AF114" s="962">
        <v>197858</v>
      </c>
      <c r="AG114" s="960"/>
      <c r="AH114" s="960"/>
      <c r="AI114" s="960"/>
      <c r="AJ114" s="961"/>
      <c r="AK114" s="962">
        <v>202033</v>
      </c>
      <c r="AL114" s="960"/>
      <c r="AM114" s="960"/>
      <c r="AN114" s="960"/>
      <c r="AO114" s="961"/>
      <c r="AP114" s="963">
        <v>2.1</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1469392</v>
      </c>
      <c r="BR114" s="927"/>
      <c r="BS114" s="927"/>
      <c r="BT114" s="927"/>
      <c r="BU114" s="927"/>
      <c r="BV114" s="927">
        <v>1388289</v>
      </c>
      <c r="BW114" s="927"/>
      <c r="BX114" s="927"/>
      <c r="BY114" s="927"/>
      <c r="BZ114" s="927"/>
      <c r="CA114" s="927">
        <v>1386024</v>
      </c>
      <c r="CB114" s="927"/>
      <c r="CC114" s="927"/>
      <c r="CD114" s="927"/>
      <c r="CE114" s="927"/>
      <c r="CF114" s="921">
        <v>14.6</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58538</v>
      </c>
      <c r="AB115" s="939"/>
      <c r="AC115" s="939"/>
      <c r="AD115" s="939"/>
      <c r="AE115" s="940"/>
      <c r="AF115" s="941">
        <v>58823</v>
      </c>
      <c r="AG115" s="939"/>
      <c r="AH115" s="939"/>
      <c r="AI115" s="939"/>
      <c r="AJ115" s="940"/>
      <c r="AK115" s="941">
        <v>59051</v>
      </c>
      <c r="AL115" s="939"/>
      <c r="AM115" s="939"/>
      <c r="AN115" s="939"/>
      <c r="AO115" s="940"/>
      <c r="AP115" s="942">
        <v>0.6</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v>202804</v>
      </c>
      <c r="BR115" s="927"/>
      <c r="BS115" s="927"/>
      <c r="BT115" s="927"/>
      <c r="BU115" s="927"/>
      <c r="BV115" s="927">
        <v>181488</v>
      </c>
      <c r="BW115" s="927"/>
      <c r="BX115" s="927"/>
      <c r="BY115" s="927"/>
      <c r="BZ115" s="927"/>
      <c r="CA115" s="927">
        <v>194208</v>
      </c>
      <c r="CB115" s="927"/>
      <c r="CC115" s="927"/>
      <c r="CD115" s="927"/>
      <c r="CE115" s="927"/>
      <c r="CF115" s="921">
        <v>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148760</v>
      </c>
      <c r="DH115" s="960"/>
      <c r="DI115" s="960"/>
      <c r="DJ115" s="960"/>
      <c r="DK115" s="961"/>
      <c r="DL115" s="962">
        <v>92486</v>
      </c>
      <c r="DM115" s="960"/>
      <c r="DN115" s="960"/>
      <c r="DO115" s="960"/>
      <c r="DP115" s="961"/>
      <c r="DQ115" s="962">
        <v>17559</v>
      </c>
      <c r="DR115" s="960"/>
      <c r="DS115" s="960"/>
      <c r="DT115" s="960"/>
      <c r="DU115" s="961"/>
      <c r="DV115" s="963">
        <v>0.2</v>
      </c>
      <c r="DW115" s="964"/>
      <c r="DX115" s="964"/>
      <c r="DY115" s="964"/>
      <c r="DZ115" s="965"/>
    </row>
    <row r="116" spans="1:130" s="218"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1529030</v>
      </c>
      <c r="AB117" s="980"/>
      <c r="AC117" s="980"/>
      <c r="AD117" s="980"/>
      <c r="AE117" s="981"/>
      <c r="AF117" s="982">
        <v>1625840</v>
      </c>
      <c r="AG117" s="980"/>
      <c r="AH117" s="980"/>
      <c r="AI117" s="980"/>
      <c r="AJ117" s="981"/>
      <c r="AK117" s="982">
        <v>1673352</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58538</v>
      </c>
      <c r="AB119" s="901"/>
      <c r="AC119" s="901"/>
      <c r="AD119" s="901"/>
      <c r="AE119" s="902"/>
      <c r="AF119" s="903">
        <v>58823</v>
      </c>
      <c r="AG119" s="901"/>
      <c r="AH119" s="901"/>
      <c r="AI119" s="901"/>
      <c r="AJ119" s="902"/>
      <c r="AK119" s="903">
        <v>59051</v>
      </c>
      <c r="AL119" s="901"/>
      <c r="AM119" s="901"/>
      <c r="AN119" s="901"/>
      <c r="AO119" s="902"/>
      <c r="AP119" s="904">
        <v>0.6</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442</v>
      </c>
      <c r="BP119" s="1006"/>
      <c r="BQ119" s="1000">
        <v>16942575</v>
      </c>
      <c r="BR119" s="1001"/>
      <c r="BS119" s="1001"/>
      <c r="BT119" s="1001"/>
      <c r="BU119" s="1001"/>
      <c r="BV119" s="1001">
        <v>17437846</v>
      </c>
      <c r="BW119" s="1001"/>
      <c r="BX119" s="1001"/>
      <c r="BY119" s="1001"/>
      <c r="BZ119" s="1001"/>
      <c r="CA119" s="1001">
        <v>18193463</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3010771</v>
      </c>
      <c r="BR120" s="932"/>
      <c r="BS120" s="932"/>
      <c r="BT120" s="932"/>
      <c r="BU120" s="932"/>
      <c r="BV120" s="932">
        <v>2628639</v>
      </c>
      <c r="BW120" s="932"/>
      <c r="BX120" s="932"/>
      <c r="BY120" s="932"/>
      <c r="BZ120" s="932"/>
      <c r="CA120" s="932">
        <v>2406499</v>
      </c>
      <c r="CB120" s="932"/>
      <c r="CC120" s="932"/>
      <c r="CD120" s="932"/>
      <c r="CE120" s="932"/>
      <c r="CF120" s="945">
        <v>25.4</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3717767</v>
      </c>
      <c r="DH120" s="932"/>
      <c r="DI120" s="932"/>
      <c r="DJ120" s="932"/>
      <c r="DK120" s="932"/>
      <c r="DL120" s="932">
        <v>4106333</v>
      </c>
      <c r="DM120" s="932"/>
      <c r="DN120" s="932"/>
      <c r="DO120" s="932"/>
      <c r="DP120" s="932"/>
      <c r="DQ120" s="932">
        <v>4439516</v>
      </c>
      <c r="DR120" s="932"/>
      <c r="DS120" s="932"/>
      <c r="DT120" s="932"/>
      <c r="DU120" s="932"/>
      <c r="DV120" s="933">
        <v>46.8</v>
      </c>
      <c r="DW120" s="933"/>
      <c r="DX120" s="933"/>
      <c r="DY120" s="933"/>
      <c r="DZ120" s="934"/>
    </row>
    <row r="121" spans="1:130" s="218" customFormat="1" ht="26.25" customHeight="1" x14ac:dyDescent="0.1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3717767</v>
      </c>
      <c r="BR121" s="927"/>
      <c r="BS121" s="927"/>
      <c r="BT121" s="927"/>
      <c r="BU121" s="927"/>
      <c r="BV121" s="927">
        <v>4089908</v>
      </c>
      <c r="BW121" s="927"/>
      <c r="BX121" s="927"/>
      <c r="BY121" s="927"/>
      <c r="BZ121" s="927"/>
      <c r="CA121" s="927">
        <v>4417318</v>
      </c>
      <c r="CB121" s="927"/>
      <c r="CC121" s="927"/>
      <c r="CD121" s="927"/>
      <c r="CE121" s="927"/>
      <c r="CF121" s="921">
        <v>46.6</v>
      </c>
      <c r="CG121" s="922"/>
      <c r="CH121" s="922"/>
      <c r="CI121" s="922"/>
      <c r="CJ121" s="922"/>
      <c r="CK121" s="1010"/>
      <c r="CL121" s="1011"/>
      <c r="CM121" s="1011"/>
      <c r="CN121" s="1011"/>
      <c r="CO121" s="1012"/>
      <c r="CP121" s="1020" t="s">
        <v>393</v>
      </c>
      <c r="CQ121" s="1021"/>
      <c r="CR121" s="1021"/>
      <c r="CS121" s="1021"/>
      <c r="CT121" s="1021"/>
      <c r="CU121" s="1021"/>
      <c r="CV121" s="1021"/>
      <c r="CW121" s="1021"/>
      <c r="CX121" s="1021"/>
      <c r="CY121" s="1021"/>
      <c r="CZ121" s="1021"/>
      <c r="DA121" s="1021"/>
      <c r="DB121" s="1021"/>
      <c r="DC121" s="1021"/>
      <c r="DD121" s="1021"/>
      <c r="DE121" s="1021"/>
      <c r="DF121" s="1022"/>
      <c r="DG121" s="926">
        <v>539</v>
      </c>
      <c r="DH121" s="927"/>
      <c r="DI121" s="927"/>
      <c r="DJ121" s="927"/>
      <c r="DK121" s="927"/>
      <c r="DL121" s="927">
        <v>505</v>
      </c>
      <c r="DM121" s="927"/>
      <c r="DN121" s="927"/>
      <c r="DO121" s="927"/>
      <c r="DP121" s="927"/>
      <c r="DQ121" s="927">
        <v>493</v>
      </c>
      <c r="DR121" s="927"/>
      <c r="DS121" s="927"/>
      <c r="DT121" s="927"/>
      <c r="DU121" s="927"/>
      <c r="DV121" s="928">
        <v>0</v>
      </c>
      <c r="DW121" s="928"/>
      <c r="DX121" s="928"/>
      <c r="DY121" s="928"/>
      <c r="DZ121" s="929"/>
    </row>
    <row r="122" spans="1:130" s="218" customFormat="1" ht="26.25" customHeight="1" x14ac:dyDescent="0.1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8293586</v>
      </c>
      <c r="BR122" s="1001"/>
      <c r="BS122" s="1001"/>
      <c r="BT122" s="1001"/>
      <c r="BU122" s="1001"/>
      <c r="BV122" s="1001">
        <v>8010881</v>
      </c>
      <c r="BW122" s="1001"/>
      <c r="BX122" s="1001"/>
      <c r="BY122" s="1001"/>
      <c r="BZ122" s="1001"/>
      <c r="CA122" s="1001">
        <v>7845321</v>
      </c>
      <c r="CB122" s="1001"/>
      <c r="CC122" s="1001"/>
      <c r="CD122" s="1001"/>
      <c r="CE122" s="1001"/>
      <c r="CF122" s="1018">
        <v>82.8</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1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450</v>
      </c>
      <c r="BP123" s="1006"/>
      <c r="BQ123" s="1064">
        <v>15022124</v>
      </c>
      <c r="BR123" s="1065"/>
      <c r="BS123" s="1065"/>
      <c r="BT123" s="1065"/>
      <c r="BU123" s="1065"/>
      <c r="BV123" s="1065">
        <v>14729428</v>
      </c>
      <c r="BW123" s="1065"/>
      <c r="BX123" s="1065"/>
      <c r="BY123" s="1065"/>
      <c r="BZ123" s="1065"/>
      <c r="CA123" s="1065">
        <v>14669138</v>
      </c>
      <c r="CB123" s="1065"/>
      <c r="CC123" s="1065"/>
      <c r="CD123" s="1065"/>
      <c r="CE123" s="1065"/>
      <c r="CF123" s="1002"/>
      <c r="CG123" s="1003"/>
      <c r="CH123" s="1003"/>
      <c r="CI123" s="1003"/>
      <c r="CJ123" s="1004"/>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21.8</v>
      </c>
      <c r="BR124" s="1028"/>
      <c r="BS124" s="1028"/>
      <c r="BT124" s="1028"/>
      <c r="BU124" s="1028"/>
      <c r="BV124" s="1028">
        <v>28.8</v>
      </c>
      <c r="BW124" s="1028"/>
      <c r="BX124" s="1028"/>
      <c r="BY124" s="1028"/>
      <c r="BZ124" s="1028"/>
      <c r="CA124" s="1028">
        <v>37.1</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v>202804</v>
      </c>
      <c r="DH126" s="927"/>
      <c r="DI126" s="927"/>
      <c r="DJ126" s="927"/>
      <c r="DK126" s="927"/>
      <c r="DL126" s="927">
        <v>181488</v>
      </c>
      <c r="DM126" s="927"/>
      <c r="DN126" s="927"/>
      <c r="DO126" s="927"/>
      <c r="DP126" s="927"/>
      <c r="DQ126" s="927">
        <v>194208</v>
      </c>
      <c r="DR126" s="927"/>
      <c r="DS126" s="927"/>
      <c r="DT126" s="927"/>
      <c r="DU126" s="927"/>
      <c r="DV126" s="928">
        <v>2</v>
      </c>
      <c r="DW126" s="928"/>
      <c r="DX126" s="928"/>
      <c r="DY126" s="928"/>
      <c r="DZ126" s="929"/>
    </row>
    <row r="127" spans="1:130" s="218" customFormat="1" ht="26.25" customHeight="1" x14ac:dyDescent="0.1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342131</v>
      </c>
      <c r="AB128" s="1047"/>
      <c r="AC128" s="1047"/>
      <c r="AD128" s="1047"/>
      <c r="AE128" s="1048"/>
      <c r="AF128" s="1049">
        <v>350598</v>
      </c>
      <c r="AG128" s="1047"/>
      <c r="AH128" s="1047"/>
      <c r="AI128" s="1047"/>
      <c r="AJ128" s="1048"/>
      <c r="AK128" s="1049">
        <v>381069</v>
      </c>
      <c r="AL128" s="1047"/>
      <c r="AM128" s="1047"/>
      <c r="AN128" s="1047"/>
      <c r="AO128" s="1048"/>
      <c r="AP128" s="1050"/>
      <c r="AQ128" s="1051"/>
      <c r="AR128" s="1051"/>
      <c r="AS128" s="1051"/>
      <c r="AT128" s="1052"/>
      <c r="AU128" s="220"/>
      <c r="AV128" s="220"/>
      <c r="AW128" s="220"/>
      <c r="AX128" s="897" t="s">
        <v>464</v>
      </c>
      <c r="AY128" s="898"/>
      <c r="AZ128" s="898"/>
      <c r="BA128" s="898"/>
      <c r="BB128" s="898"/>
      <c r="BC128" s="898"/>
      <c r="BD128" s="898"/>
      <c r="BE128" s="899"/>
      <c r="BF128" s="1053" t="s">
        <v>122</v>
      </c>
      <c r="BG128" s="1054"/>
      <c r="BH128" s="1054"/>
      <c r="BI128" s="1054"/>
      <c r="BJ128" s="1054"/>
      <c r="BK128" s="1054"/>
      <c r="BL128" s="1055"/>
      <c r="BM128" s="1053">
        <v>13.28</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9662667</v>
      </c>
      <c r="AB129" s="960"/>
      <c r="AC129" s="960"/>
      <c r="AD129" s="960"/>
      <c r="AE129" s="961"/>
      <c r="AF129" s="962">
        <v>10242874</v>
      </c>
      <c r="AG129" s="960"/>
      <c r="AH129" s="960"/>
      <c r="AI129" s="960"/>
      <c r="AJ129" s="961"/>
      <c r="AK129" s="962">
        <v>10330030</v>
      </c>
      <c r="AL129" s="960"/>
      <c r="AM129" s="960"/>
      <c r="AN129" s="960"/>
      <c r="AO129" s="961"/>
      <c r="AP129" s="1074"/>
      <c r="AQ129" s="1075"/>
      <c r="AR129" s="1075"/>
      <c r="AS129" s="1075"/>
      <c r="AT129" s="1076"/>
      <c r="AU129" s="221"/>
      <c r="AV129" s="221"/>
      <c r="AW129" s="221"/>
      <c r="AX129" s="1066" t="s">
        <v>467</v>
      </c>
      <c r="AY129" s="924"/>
      <c r="AZ129" s="924"/>
      <c r="BA129" s="924"/>
      <c r="BB129" s="924"/>
      <c r="BC129" s="924"/>
      <c r="BD129" s="924"/>
      <c r="BE129" s="925"/>
      <c r="BF129" s="1067" t="s">
        <v>122</v>
      </c>
      <c r="BG129" s="1068"/>
      <c r="BH129" s="1068"/>
      <c r="BI129" s="1068"/>
      <c r="BJ129" s="1068"/>
      <c r="BK129" s="1068"/>
      <c r="BL129" s="1069"/>
      <c r="BM129" s="1067">
        <v>18.28</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887507</v>
      </c>
      <c r="AB130" s="960"/>
      <c r="AC130" s="960"/>
      <c r="AD130" s="960"/>
      <c r="AE130" s="961"/>
      <c r="AF130" s="962">
        <v>860836</v>
      </c>
      <c r="AG130" s="960"/>
      <c r="AH130" s="960"/>
      <c r="AI130" s="960"/>
      <c r="AJ130" s="961"/>
      <c r="AK130" s="962">
        <v>851952</v>
      </c>
      <c r="AL130" s="960"/>
      <c r="AM130" s="960"/>
      <c r="AN130" s="960"/>
      <c r="AO130" s="961"/>
      <c r="AP130" s="1074"/>
      <c r="AQ130" s="1075"/>
      <c r="AR130" s="1075"/>
      <c r="AS130" s="1075"/>
      <c r="AT130" s="1076"/>
      <c r="AU130" s="221"/>
      <c r="AV130" s="221"/>
      <c r="AW130" s="221"/>
      <c r="AX130" s="1066" t="s">
        <v>470</v>
      </c>
      <c r="AY130" s="924"/>
      <c r="AZ130" s="924"/>
      <c r="BA130" s="924"/>
      <c r="BB130" s="924"/>
      <c r="BC130" s="924"/>
      <c r="BD130" s="924"/>
      <c r="BE130" s="925"/>
      <c r="BF130" s="1102">
        <v>4.0999999999999996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8775160</v>
      </c>
      <c r="AB131" s="987"/>
      <c r="AC131" s="987"/>
      <c r="AD131" s="987"/>
      <c r="AE131" s="988"/>
      <c r="AF131" s="986">
        <v>9382038</v>
      </c>
      <c r="AG131" s="987"/>
      <c r="AH131" s="987"/>
      <c r="AI131" s="987"/>
      <c r="AJ131" s="988"/>
      <c r="AK131" s="986">
        <v>9478078</v>
      </c>
      <c r="AL131" s="987"/>
      <c r="AM131" s="987"/>
      <c r="AN131" s="987"/>
      <c r="AO131" s="988"/>
      <c r="AP131" s="1111"/>
      <c r="AQ131" s="1112"/>
      <c r="AR131" s="1112"/>
      <c r="AS131" s="1112"/>
      <c r="AT131" s="1113"/>
      <c r="AU131" s="221"/>
      <c r="AV131" s="221"/>
      <c r="AW131" s="221"/>
      <c r="AX131" s="1084" t="s">
        <v>472</v>
      </c>
      <c r="AY131" s="726"/>
      <c r="AZ131" s="726"/>
      <c r="BA131" s="726"/>
      <c r="BB131" s="726"/>
      <c r="BC131" s="726"/>
      <c r="BD131" s="726"/>
      <c r="BE131" s="1037"/>
      <c r="BF131" s="1085">
        <v>37.1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3.4118124339999998</v>
      </c>
      <c r="AB132" s="1098"/>
      <c r="AC132" s="1098"/>
      <c r="AD132" s="1098"/>
      <c r="AE132" s="1099"/>
      <c r="AF132" s="1100">
        <v>4.4170147249999996</v>
      </c>
      <c r="AG132" s="1098"/>
      <c r="AH132" s="1098"/>
      <c r="AI132" s="1098"/>
      <c r="AJ132" s="1099"/>
      <c r="AK132" s="1100">
        <v>4.6457836700000001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1.6</v>
      </c>
      <c r="AB133" s="1081"/>
      <c r="AC133" s="1081"/>
      <c r="AD133" s="1081"/>
      <c r="AE133" s="1082"/>
      <c r="AF133" s="1080">
        <v>2.9</v>
      </c>
      <c r="AG133" s="1081"/>
      <c r="AH133" s="1081"/>
      <c r="AI133" s="1081"/>
      <c r="AJ133" s="1082"/>
      <c r="AK133" s="1080">
        <v>4.0999999999999996</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6P3kVtaJyLZ+7EQszb63hoeuEWMs/l5W3dtFMOwX4ZmgNHA9/y3L7+C88Yu6/82/FEoa0A/UjbtNYUHFmBEBg==" saltValue="RNoCFZidEZulHFuuL9RC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pF8BZwRYth/AuxLZlnqgIUQF+BTxDMBbTejrM1PzDYDwGezJZKPtv0Vw7pv54GdDygmurKoGONkasG0dMVpHw==" saltValue="Za9ltlBW2T8PAFELcYcZ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IYkqcFidbI+Gpr5pGUp6+X/TOpjDWNqkFW1t+VjdfT7VpFHRNUBgODeIoeHd/SxoyYcyoYAADjfPEic3h9Tg==" saltValue="WBVBiXjDu1LGOurZVQDN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484</v>
      </c>
      <c r="AL9" s="1118"/>
      <c r="AM9" s="1118"/>
      <c r="AN9" s="1119"/>
      <c r="AO9" s="269">
        <v>2247919</v>
      </c>
      <c r="AP9" s="269">
        <v>45838</v>
      </c>
      <c r="AQ9" s="270">
        <v>98214</v>
      </c>
      <c r="AR9" s="271">
        <v>-53.3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485</v>
      </c>
      <c r="AL10" s="1118"/>
      <c r="AM10" s="1118"/>
      <c r="AN10" s="1119"/>
      <c r="AO10" s="272">
        <v>513147</v>
      </c>
      <c r="AP10" s="272">
        <v>10464</v>
      </c>
      <c r="AQ10" s="273">
        <v>8330</v>
      </c>
      <c r="AR10" s="274">
        <v>25.6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486</v>
      </c>
      <c r="AL11" s="1118"/>
      <c r="AM11" s="1118"/>
      <c r="AN11" s="1119"/>
      <c r="AO11" s="272" t="s">
        <v>487</v>
      </c>
      <c r="AP11" s="272" t="s">
        <v>487</v>
      </c>
      <c r="AQ11" s="273">
        <v>2236</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488</v>
      </c>
      <c r="AL12" s="1118"/>
      <c r="AM12" s="1118"/>
      <c r="AN12" s="1119"/>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489</v>
      </c>
      <c r="AL13" s="1118"/>
      <c r="AM13" s="1118"/>
      <c r="AN13" s="1119"/>
      <c r="AO13" s="272">
        <v>158755</v>
      </c>
      <c r="AP13" s="272">
        <v>3237</v>
      </c>
      <c r="AQ13" s="273">
        <v>3111</v>
      </c>
      <c r="AR13" s="274">
        <v>4.0999999999999996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490</v>
      </c>
      <c r="AL14" s="1118"/>
      <c r="AM14" s="1118"/>
      <c r="AN14" s="1119"/>
      <c r="AO14" s="272">
        <v>35864</v>
      </c>
      <c r="AP14" s="272">
        <v>731</v>
      </c>
      <c r="AQ14" s="273">
        <v>1882</v>
      </c>
      <c r="AR14" s="274">
        <v>-61.2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491</v>
      </c>
      <c r="AL15" s="1121"/>
      <c r="AM15" s="1121"/>
      <c r="AN15" s="1122"/>
      <c r="AO15" s="272">
        <v>-138074</v>
      </c>
      <c r="AP15" s="272">
        <v>-2815</v>
      </c>
      <c r="AQ15" s="273">
        <v>-6411</v>
      </c>
      <c r="AR15" s="274">
        <v>-56.1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2817611</v>
      </c>
      <c r="AP16" s="272">
        <v>57454</v>
      </c>
      <c r="AQ16" s="273">
        <v>107373</v>
      </c>
      <c r="AR16" s="274">
        <v>-46.5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496</v>
      </c>
      <c r="AL21" s="1124"/>
      <c r="AM21" s="1124"/>
      <c r="AN21" s="1125"/>
      <c r="AO21" s="285">
        <v>4.96</v>
      </c>
      <c r="AP21" s="286">
        <v>9.17</v>
      </c>
      <c r="AQ21" s="287">
        <v>-4.21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497</v>
      </c>
      <c r="AL22" s="1124"/>
      <c r="AM22" s="1124"/>
      <c r="AN22" s="1125"/>
      <c r="AO22" s="290">
        <v>97.5</v>
      </c>
      <c r="AP22" s="291">
        <v>97.5</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501</v>
      </c>
      <c r="AL32" s="1132"/>
      <c r="AM32" s="1132"/>
      <c r="AN32" s="1133"/>
      <c r="AO32" s="300">
        <v>1030857</v>
      </c>
      <c r="AP32" s="300">
        <v>21020</v>
      </c>
      <c r="AQ32" s="301">
        <v>55954</v>
      </c>
      <c r="AR32" s="302">
        <v>-62.4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502</v>
      </c>
      <c r="AL33" s="1132"/>
      <c r="AM33" s="1132"/>
      <c r="AN33" s="113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503</v>
      </c>
      <c r="AL34" s="1132"/>
      <c r="AM34" s="1132"/>
      <c r="AN34" s="1133"/>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504</v>
      </c>
      <c r="AL35" s="1132"/>
      <c r="AM35" s="1132"/>
      <c r="AN35" s="1133"/>
      <c r="AO35" s="300">
        <v>381411</v>
      </c>
      <c r="AP35" s="300">
        <v>7777</v>
      </c>
      <c r="AQ35" s="301">
        <v>17691</v>
      </c>
      <c r="AR35" s="302">
        <v>-56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505</v>
      </c>
      <c r="AL36" s="1132"/>
      <c r="AM36" s="1132"/>
      <c r="AN36" s="1133"/>
      <c r="AO36" s="300">
        <v>202033</v>
      </c>
      <c r="AP36" s="300">
        <v>4120</v>
      </c>
      <c r="AQ36" s="301">
        <v>2603</v>
      </c>
      <c r="AR36" s="302">
        <v>58.3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506</v>
      </c>
      <c r="AL37" s="1132"/>
      <c r="AM37" s="1132"/>
      <c r="AN37" s="1133"/>
      <c r="AO37" s="300">
        <v>59051</v>
      </c>
      <c r="AP37" s="300">
        <v>1204</v>
      </c>
      <c r="AQ37" s="301">
        <v>579</v>
      </c>
      <c r="AR37" s="302">
        <v>107.9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507</v>
      </c>
      <c r="AL38" s="1135"/>
      <c r="AM38" s="1135"/>
      <c r="AN38" s="1136"/>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508</v>
      </c>
      <c r="AL39" s="1135"/>
      <c r="AM39" s="1135"/>
      <c r="AN39" s="1136"/>
      <c r="AO39" s="300">
        <v>-381069</v>
      </c>
      <c r="AP39" s="300">
        <v>-7770</v>
      </c>
      <c r="AQ39" s="301">
        <v>-4663</v>
      </c>
      <c r="AR39" s="302">
        <v>66.599999999999994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509</v>
      </c>
      <c r="AL40" s="1132"/>
      <c r="AM40" s="1132"/>
      <c r="AN40" s="1133"/>
      <c r="AO40" s="300">
        <v>-851952</v>
      </c>
      <c r="AP40" s="300">
        <v>-17372</v>
      </c>
      <c r="AQ40" s="301">
        <v>-48945</v>
      </c>
      <c r="AR40" s="302">
        <v>-64.5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440331</v>
      </c>
      <c r="AP41" s="300">
        <v>8979</v>
      </c>
      <c r="AQ41" s="301">
        <v>23225</v>
      </c>
      <c r="AR41" s="302">
        <v>-61.3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479</v>
      </c>
      <c r="AN49" s="1128" t="s">
        <v>512</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2495201</v>
      </c>
      <c r="AN51" s="322">
        <v>50831</v>
      </c>
      <c r="AO51" s="323">
        <v>17.899999999999999</v>
      </c>
      <c r="AP51" s="324">
        <v>76347</v>
      </c>
      <c r="AQ51" s="325">
        <v>2.4</v>
      </c>
      <c r="AR51" s="326">
        <v>15.5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2047095</v>
      </c>
      <c r="AN52" s="330">
        <v>41703</v>
      </c>
      <c r="AO52" s="331">
        <v>104.1</v>
      </c>
      <c r="AP52" s="332">
        <v>41762</v>
      </c>
      <c r="AQ52" s="333">
        <v>0.5</v>
      </c>
      <c r="AR52" s="334">
        <v>103.6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1062044</v>
      </c>
      <c r="AN53" s="322">
        <v>21551</v>
      </c>
      <c r="AO53" s="323">
        <v>-57.6</v>
      </c>
      <c r="AP53" s="324">
        <v>69604</v>
      </c>
      <c r="AQ53" s="325">
        <v>-8.8000000000000007</v>
      </c>
      <c r="AR53" s="326">
        <v>-48.8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782331</v>
      </c>
      <c r="AN54" s="330">
        <v>15875</v>
      </c>
      <c r="AO54" s="331">
        <v>-61.9</v>
      </c>
      <c r="AP54" s="332">
        <v>36247</v>
      </c>
      <c r="AQ54" s="333">
        <v>-13.2</v>
      </c>
      <c r="AR54" s="334">
        <v>-48.7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1260751</v>
      </c>
      <c r="AN55" s="322">
        <v>25649</v>
      </c>
      <c r="AO55" s="323">
        <v>19</v>
      </c>
      <c r="AP55" s="324">
        <v>68410</v>
      </c>
      <c r="AQ55" s="325">
        <v>-1.7</v>
      </c>
      <c r="AR55" s="326">
        <v>20.7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858259</v>
      </c>
      <c r="AN56" s="330">
        <v>17461</v>
      </c>
      <c r="AO56" s="331">
        <v>10</v>
      </c>
      <c r="AP56" s="332">
        <v>35086</v>
      </c>
      <c r="AQ56" s="333">
        <v>-3.2</v>
      </c>
      <c r="AR56" s="334">
        <v>13.2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2401345</v>
      </c>
      <c r="AN57" s="322">
        <v>48759</v>
      </c>
      <c r="AO57" s="323">
        <v>90.1</v>
      </c>
      <c r="AP57" s="324">
        <v>73019</v>
      </c>
      <c r="AQ57" s="325">
        <v>6.7</v>
      </c>
      <c r="AR57" s="326">
        <v>83.4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1049587</v>
      </c>
      <c r="AN58" s="330">
        <v>21312</v>
      </c>
      <c r="AO58" s="331">
        <v>22.1</v>
      </c>
      <c r="AP58" s="332">
        <v>39427</v>
      </c>
      <c r="AQ58" s="333">
        <v>12.4</v>
      </c>
      <c r="AR58" s="334">
        <v>9.6999999999999993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2508034</v>
      </c>
      <c r="AN59" s="322">
        <v>51142</v>
      </c>
      <c r="AO59" s="323">
        <v>4.9000000000000004</v>
      </c>
      <c r="AP59" s="324">
        <v>76590</v>
      </c>
      <c r="AQ59" s="325">
        <v>4.9000000000000004</v>
      </c>
      <c r="AR59" s="326">
        <v>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1429205</v>
      </c>
      <c r="AN60" s="330">
        <v>29143</v>
      </c>
      <c r="AO60" s="331">
        <v>36.700000000000003</v>
      </c>
      <c r="AP60" s="332">
        <v>42387</v>
      </c>
      <c r="AQ60" s="333">
        <v>7.5</v>
      </c>
      <c r="AR60" s="334">
        <v>29.2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1945475</v>
      </c>
      <c r="AN61" s="337">
        <v>39586</v>
      </c>
      <c r="AO61" s="338">
        <v>14.9</v>
      </c>
      <c r="AP61" s="339">
        <v>72794</v>
      </c>
      <c r="AQ61" s="340">
        <v>0.7</v>
      </c>
      <c r="AR61" s="326">
        <v>14.2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1233295</v>
      </c>
      <c r="AN62" s="330">
        <v>25099</v>
      </c>
      <c r="AO62" s="331">
        <v>22.2</v>
      </c>
      <c r="AP62" s="332">
        <v>38982</v>
      </c>
      <c r="AQ62" s="333">
        <v>0.8</v>
      </c>
      <c r="AR62" s="334">
        <v>21.4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qv5LxjV4fwBaMFhBZidLUijV0TDorQghBFAjXS0pipK7uroPXqPPKBYQgWerAMWaO3sL79ecUTge/FSSYO1TA==" saltValue="BIM9msLI2zi5aPP8JJv8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I2mQHYPV0Z2AE0Rs383g41LEbP6TCwGrrO6uS56tfkmIZ1tsECzXrMtBrP1neEmvRdyqhwaFQmKkjEUKWTVWoA==" saltValue="p1b6pQeT/HUVC2D8Bo8B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x4i+b+djDn2ZcAkRTHdhZ8AanB52CJcdZbv4XMF28E1+UGzqNpWrNf3aXlYvf8LLC19FtByKJ3YC/T2cDVx9vQ==" saltValue="fCft3za6glPhPvggJsy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21.66</v>
      </c>
      <c r="G47" s="12">
        <v>20.239999999999998</v>
      </c>
      <c r="H47" s="12">
        <v>18.72</v>
      </c>
      <c r="I47" s="12">
        <v>15.81</v>
      </c>
      <c r="J47" s="13">
        <v>16.22</v>
      </c>
    </row>
    <row r="48" spans="2:10" ht="57.75" customHeight="1" x14ac:dyDescent="0.15">
      <c r="B48" s="14"/>
      <c r="C48" s="1142" t="s">
        <v>4</v>
      </c>
      <c r="D48" s="1142"/>
      <c r="E48" s="1143"/>
      <c r="F48" s="15">
        <v>7.66</v>
      </c>
      <c r="G48" s="16">
        <v>9.5399999999999991</v>
      </c>
      <c r="H48" s="16">
        <v>7.38</v>
      </c>
      <c r="I48" s="16">
        <v>3.47</v>
      </c>
      <c r="J48" s="17">
        <v>7.25</v>
      </c>
    </row>
    <row r="49" spans="2:10" ht="57.75" customHeight="1" thickBot="1" x14ac:dyDescent="0.2">
      <c r="B49" s="18"/>
      <c r="C49" s="1144" t="s">
        <v>5</v>
      </c>
      <c r="D49" s="1144"/>
      <c r="E49" s="1145"/>
      <c r="F49" s="19">
        <v>3.67</v>
      </c>
      <c r="G49" s="20">
        <v>0.9</v>
      </c>
      <c r="H49" s="20" t="s">
        <v>531</v>
      </c>
      <c r="I49" s="20" t="s">
        <v>532</v>
      </c>
      <c r="J49" s="21">
        <v>4.3499999999999996</v>
      </c>
    </row>
    <row r="50" spans="2:10" x14ac:dyDescent="0.15"/>
  </sheetData>
  <sheetProtection algorithmName="SHA-512" hashValue="ulnhN3jstQqE4+ZQeBMYxQk/5AY5NjNRtGwnYcZj/r9Lv8OcCEA/C4ptrpRUiKjdjMlpp4Q0NdZeruSDRYqtFw==" saltValue="MCfEzDl2evXmKk3TlEC4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2026-03-02T06:55:15Z</cp:lastPrinted>
  <dcterms:created xsi:type="dcterms:W3CDTF">2026-02-23T07:10:58Z</dcterms:created>
  <dcterms:modified xsi:type="dcterms:W3CDTF">2026-03-17T04:04:56Z</dcterms:modified>
  <cp:category/>
</cp:coreProperties>
</file>